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Nomina Vigilancia Mayo 2024" sheetId="11" r:id="rId1"/>
    <sheet name="Hoja2" sheetId="21" state="hidden" r:id="rId2"/>
    <sheet name="Nomina Temporal Junio " sheetId="17" state="hidden" r:id="rId3"/>
    <sheet name="Nomina Pension Junio " sheetId="14" state="hidden" r:id="rId4"/>
    <sheet name="Nomina Interinato Junio " sheetId="15" state="hidden" r:id="rId5"/>
    <sheet name="Base de Datos" sheetId="18" state="hidden" r:id="rId6"/>
  </sheets>
  <definedNames>
    <definedName name="_xlnm._FilterDatabase" localSheetId="3" hidden="1">'Nomina Pension Junio '!$B$18:$P$20</definedName>
    <definedName name="_xlnm._FilterDatabase" localSheetId="2" hidden="1">'Nomina Temporal Junio '!$B$16:$R$78</definedName>
    <definedName name="_xlnm.Print_Area" localSheetId="3">'Nomina Pension Junio '!$A$1:$P$41</definedName>
    <definedName name="_xlnm.Print_Area" localSheetId="2">'Nomina Temporal Junio '!$B$1:$R$88</definedName>
    <definedName name="_xlnm.Print_Area" localSheetId="0">'Nomina Vigilancia Mayo 2024'!$A$1:$P$133</definedName>
    <definedName name="_xlnm.Database">Table1[#All]</definedName>
    <definedName name="_xlnm.Print_Titles" localSheetId="0">'Nomina Vigilancia Mayo 2024'!$1:$6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7" i="11" l="1"/>
  <c r="O77" i="11" s="1"/>
  <c r="I76" i="11"/>
  <c r="O76" i="11" s="1"/>
  <c r="I75" i="11"/>
  <c r="O75" i="11" s="1"/>
  <c r="N8" i="11" l="1"/>
  <c r="N9" i="11"/>
  <c r="N15" i="11"/>
  <c r="N17" i="11"/>
  <c r="N20" i="11"/>
  <c r="N21" i="11"/>
  <c r="N22" i="11"/>
  <c r="N25" i="11"/>
  <c r="N31" i="11"/>
  <c r="N34" i="11"/>
  <c r="N35" i="11"/>
  <c r="N38" i="11"/>
  <c r="N39" i="11"/>
  <c r="N42" i="11"/>
  <c r="N45" i="11"/>
  <c r="N47" i="11"/>
  <c r="N48" i="11"/>
  <c r="N52" i="11"/>
  <c r="N54" i="11"/>
  <c r="N56" i="11"/>
  <c r="N57" i="11"/>
  <c r="N58" i="11"/>
  <c r="N66" i="11"/>
  <c r="N78" i="11"/>
  <c r="N79" i="11"/>
  <c r="N83" i="11"/>
  <c r="N87" i="11"/>
  <c r="N89" i="11"/>
  <c r="N90" i="11"/>
  <c r="N91" i="11"/>
  <c r="N94" i="11"/>
  <c r="N101" i="11"/>
  <c r="N113" i="11"/>
  <c r="N7" i="11"/>
  <c r="I74" i="11"/>
  <c r="O74" i="11" s="1"/>
  <c r="N114" i="11" l="1"/>
  <c r="M114" i="11"/>
  <c r="I73" i="11"/>
  <c r="O73" i="11" s="1"/>
  <c r="I72" i="11"/>
  <c r="O72" i="11" s="1"/>
  <c r="I71" i="11"/>
  <c r="O71" i="11" s="1"/>
  <c r="I70" i="11"/>
  <c r="O70" i="11" s="1"/>
  <c r="I67" i="11" l="1"/>
  <c r="O67" i="11" s="1"/>
  <c r="I68" i="11"/>
  <c r="O68" i="11" s="1"/>
  <c r="I69" i="11"/>
  <c r="O69" i="11" s="1"/>
  <c r="K114" i="11" l="1"/>
  <c r="O104" i="11"/>
  <c r="O96" i="11"/>
  <c r="I30" i="11"/>
  <c r="O30" i="11" s="1"/>
  <c r="I54" i="11" l="1"/>
  <c r="O54" i="11" s="1"/>
  <c r="I95" i="11"/>
  <c r="O95" i="11" s="1"/>
  <c r="I103" i="11" l="1"/>
  <c r="O103" i="11" s="1"/>
  <c r="I8" i="11" l="1"/>
  <c r="I9" i="11"/>
  <c r="I10" i="11"/>
  <c r="O10" i="11" s="1"/>
  <c r="I11" i="11"/>
  <c r="O11" i="11" s="1"/>
  <c r="I12" i="11"/>
  <c r="O12" i="11" s="1"/>
  <c r="I13" i="11"/>
  <c r="O13" i="11" s="1"/>
  <c r="I14" i="11"/>
  <c r="O14" i="11" s="1"/>
  <c r="I15" i="11"/>
  <c r="I16" i="11"/>
  <c r="O16" i="11" s="1"/>
  <c r="I17" i="11"/>
  <c r="I18" i="11"/>
  <c r="O18" i="11" s="1"/>
  <c r="I19" i="11"/>
  <c r="O19" i="11" s="1"/>
  <c r="I20" i="11"/>
  <c r="I21" i="11"/>
  <c r="I22" i="11"/>
  <c r="I23" i="11"/>
  <c r="O23" i="11" s="1"/>
  <c r="I24" i="11"/>
  <c r="O24" i="11" s="1"/>
  <c r="I25" i="11"/>
  <c r="I26" i="11"/>
  <c r="O26" i="11" s="1"/>
  <c r="I27" i="11"/>
  <c r="O27" i="11" s="1"/>
  <c r="I28" i="11"/>
  <c r="O28" i="11" s="1"/>
  <c r="I29" i="11"/>
  <c r="O29" i="11" s="1"/>
  <c r="I31" i="11"/>
  <c r="I32" i="11"/>
  <c r="O32" i="11" s="1"/>
  <c r="I33" i="11"/>
  <c r="O33" i="11" s="1"/>
  <c r="I34" i="11"/>
  <c r="I35" i="11"/>
  <c r="I36" i="11"/>
  <c r="O36" i="11" s="1"/>
  <c r="I37" i="11"/>
  <c r="O37" i="11" s="1"/>
  <c r="I38" i="11"/>
  <c r="O38" i="11" s="1"/>
  <c r="I39" i="11"/>
  <c r="I40" i="11"/>
  <c r="O40" i="11" s="1"/>
  <c r="I41" i="11"/>
  <c r="O41" i="11" s="1"/>
  <c r="I42" i="11"/>
  <c r="I43" i="11"/>
  <c r="O43" i="11" s="1"/>
  <c r="I44" i="11"/>
  <c r="O44" i="11" s="1"/>
  <c r="I45" i="11"/>
  <c r="I46" i="11"/>
  <c r="O46" i="11" s="1"/>
  <c r="I47" i="11"/>
  <c r="I48" i="11"/>
  <c r="I49" i="11"/>
  <c r="O49" i="11" s="1"/>
  <c r="I50" i="11"/>
  <c r="O50" i="11" s="1"/>
  <c r="I51" i="11"/>
  <c r="O51" i="11" s="1"/>
  <c r="I52" i="11"/>
  <c r="I53" i="11"/>
  <c r="O53" i="11" s="1"/>
  <c r="I55" i="11"/>
  <c r="O55" i="11" s="1"/>
  <c r="I56" i="11"/>
  <c r="I58" i="11"/>
  <c r="I59" i="11"/>
  <c r="O59" i="11" s="1"/>
  <c r="I60" i="11"/>
  <c r="O60" i="11" s="1"/>
  <c r="I61" i="11"/>
  <c r="O61" i="11" s="1"/>
  <c r="I62" i="11"/>
  <c r="O62" i="11" s="1"/>
  <c r="I63" i="11"/>
  <c r="O63" i="11" s="1"/>
  <c r="I64" i="11"/>
  <c r="O64" i="11" s="1"/>
  <c r="I65" i="11"/>
  <c r="O65" i="11" s="1"/>
  <c r="I66" i="11"/>
  <c r="O66" i="11" s="1"/>
  <c r="I78" i="11"/>
  <c r="I79" i="11"/>
  <c r="I80" i="11"/>
  <c r="O80" i="11" s="1"/>
  <c r="I81" i="11"/>
  <c r="O81" i="11" s="1"/>
  <c r="I82" i="11"/>
  <c r="O82" i="11" s="1"/>
  <c r="I83" i="11"/>
  <c r="I84" i="11"/>
  <c r="O84" i="11" s="1"/>
  <c r="I85" i="11"/>
  <c r="O85" i="11" s="1"/>
  <c r="I86" i="11"/>
  <c r="O86" i="11" s="1"/>
  <c r="I87" i="11"/>
  <c r="I88" i="11"/>
  <c r="O88" i="11" s="1"/>
  <c r="I89" i="11"/>
  <c r="I90" i="11"/>
  <c r="I91" i="11"/>
  <c r="I92" i="11"/>
  <c r="O92" i="11" s="1"/>
  <c r="I93" i="11"/>
  <c r="O93" i="11" s="1"/>
  <c r="I94" i="11"/>
  <c r="I97" i="11"/>
  <c r="O97" i="11" s="1"/>
  <c r="I98" i="11"/>
  <c r="O98" i="11" s="1"/>
  <c r="I99" i="11"/>
  <c r="O99" i="11" s="1"/>
  <c r="I100" i="11"/>
  <c r="O100" i="11" s="1"/>
  <c r="I101" i="11"/>
  <c r="I102" i="11"/>
  <c r="O102" i="11" s="1"/>
  <c r="I105" i="11"/>
  <c r="O105" i="11" s="1"/>
  <c r="I106" i="11"/>
  <c r="O106" i="11" s="1"/>
  <c r="I107" i="11"/>
  <c r="O107" i="11" s="1"/>
  <c r="I108" i="11"/>
  <c r="O108" i="11" s="1"/>
  <c r="I109" i="11"/>
  <c r="O109" i="11" s="1"/>
  <c r="I110" i="11"/>
  <c r="O110" i="11" s="1"/>
  <c r="I111" i="11"/>
  <c r="O111" i="11" s="1"/>
  <c r="I112" i="11"/>
  <c r="O112" i="11" s="1"/>
  <c r="I113" i="11"/>
  <c r="I57" i="11"/>
  <c r="I7" i="11"/>
  <c r="O22" i="11" l="1"/>
  <c r="O56" i="11"/>
  <c r="I114" i="11"/>
  <c r="O52" i="11"/>
  <c r="O34" i="11"/>
  <c r="O94" i="11"/>
  <c r="O47" i="11"/>
  <c r="O91" i="11"/>
  <c r="O25" i="11"/>
  <c r="O89" i="11"/>
  <c r="O39" i="11"/>
  <c r="O21" i="11"/>
  <c r="O101" i="11"/>
  <c r="O83" i="11"/>
  <c r="O57" i="11"/>
  <c r="O113" i="11"/>
  <c r="O87" i="11"/>
  <c r="O8" i="11"/>
  <c r="O79" i="11"/>
  <c r="O17" i="11"/>
  <c r="O48" i="11"/>
  <c r="O42" i="11"/>
  <c r="O31" i="11"/>
  <c r="O7" i="11"/>
  <c r="O90" i="11"/>
  <c r="O15" i="11"/>
  <c r="O45" i="11"/>
  <c r="O20" i="11"/>
  <c r="O9" i="11"/>
  <c r="O35" i="11"/>
  <c r="O78" i="11"/>
  <c r="O58" i="11"/>
  <c r="G114" i="11"/>
  <c r="O114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Q73" i="17" l="1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O94" i="18" s="1"/>
  <c r="P94" i="18" s="1"/>
  <c r="K94" i="18"/>
  <c r="M93" i="18"/>
  <c r="K93" i="18"/>
  <c r="M92" i="18"/>
  <c r="O92" i="18" s="1"/>
  <c r="P92" i="18" s="1"/>
  <c r="K92" i="18"/>
  <c r="M91" i="18"/>
  <c r="K91" i="18"/>
  <c r="M90" i="18"/>
  <c r="O90" i="18" s="1"/>
  <c r="P90" i="18" s="1"/>
  <c r="K90" i="18"/>
  <c r="M89" i="18"/>
  <c r="K89" i="18"/>
  <c r="M88" i="18"/>
  <c r="O88" i="18" s="1"/>
  <c r="P88" i="18" s="1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M68" i="18"/>
  <c r="K68" i="18"/>
  <c r="O68" i="18" s="1"/>
  <c r="P68" i="18" s="1"/>
  <c r="M67" i="18"/>
  <c r="K67" i="18"/>
  <c r="M66" i="18"/>
  <c r="K66" i="18"/>
  <c r="O66" i="18" s="1"/>
  <c r="P66" i="18" s="1"/>
  <c r="M65" i="18"/>
  <c r="K65" i="18"/>
  <c r="M64" i="18"/>
  <c r="K64" i="18"/>
  <c r="O64" i="18" s="1"/>
  <c r="P64" i="18" s="1"/>
  <c r="M63" i="18"/>
  <c r="K63" i="18"/>
  <c r="M62" i="18"/>
  <c r="K62" i="18"/>
  <c r="O62" i="18" s="1"/>
  <c r="P62" i="18" s="1"/>
  <c r="M61" i="18"/>
  <c r="K61" i="18"/>
  <c r="M60" i="18"/>
  <c r="K60" i="18"/>
  <c r="O60" i="18" s="1"/>
  <c r="P60" i="18" s="1"/>
  <c r="M59" i="18"/>
  <c r="K59" i="18"/>
  <c r="M58" i="18"/>
  <c r="K58" i="18"/>
  <c r="O58" i="18" s="1"/>
  <c r="P58" i="18" s="1"/>
  <c r="M57" i="18"/>
  <c r="K57" i="18"/>
  <c r="M56" i="18"/>
  <c r="K56" i="18"/>
  <c r="O56" i="18" s="1"/>
  <c r="P56" i="18" s="1"/>
  <c r="M55" i="18"/>
  <c r="K55" i="18"/>
  <c r="M54" i="18"/>
  <c r="K54" i="18"/>
  <c r="O54" i="18" s="1"/>
  <c r="P54" i="18" s="1"/>
  <c r="M53" i="18"/>
  <c r="K53" i="18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O87" i="18" l="1"/>
  <c r="P87" i="18" s="1"/>
  <c r="O89" i="18"/>
  <c r="P89" i="18" s="1"/>
  <c r="O91" i="18"/>
  <c r="P91" i="18" s="1"/>
  <c r="O93" i="18"/>
  <c r="P93" i="18" s="1"/>
  <c r="O53" i="18"/>
  <c r="P53" i="18" s="1"/>
  <c r="O55" i="18"/>
  <c r="P55" i="18" s="1"/>
  <c r="O57" i="18"/>
  <c r="P57" i="18" s="1"/>
  <c r="O59" i="18"/>
  <c r="P59" i="18" s="1"/>
  <c r="O61" i="18"/>
  <c r="P61" i="18" s="1"/>
  <c r="O63" i="18"/>
  <c r="P63" i="18" s="1"/>
  <c r="O65" i="18"/>
  <c r="P65" i="18" s="1"/>
  <c r="O67" i="18"/>
  <c r="P67" i="18" s="1"/>
  <c r="O69" i="18"/>
  <c r="P69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<sst xmlns="http://schemas.openxmlformats.org/spreadsheetml/2006/main" count="2101" uniqueCount="525">
  <si>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</si>
  <si>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</si>
  <si>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</si>
  <si>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</si>
  <si>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</si>
  <si>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</si>
  <si>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</si>
  <si>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</si>
  <si>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</si>
  <si>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</si>
  <si>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</si>
  <si>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</si>
  <si>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</si>
  <si>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</si>
  <si>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</si>
  <si>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</si>
  <si>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</si>
  <si>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</si>
  <si>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</si>
  <si>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</si>
  <si>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</si>
  <si>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</si>
  <si>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</si>
  <si>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</si>
  <si>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</si>
  <si>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</si>
  <si>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</si>
  <si>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</si>
  <si>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</si>
  <si>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</si>
  <si>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</si>
  <si>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</si>
  <si>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</si>
  <si>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</si>
  <si>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</si>
  <si>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</si>
  <si>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</si>
  <si>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</si>
  <si>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</si>
  <si>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</si>
  <si>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</si>
  <si>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</si>
  <si>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</si>
  <si>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</si>
  <si>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</si>
  <si>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</si>
  <si>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</si>
  <si>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</si>
  <si>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</si>
  <si>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</si>
  <si>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</si>
  <si>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</si>
  <si>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</si>
  <si>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</si>
  <si>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</si>
  <si>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</si>
  <si>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</si>
  <si>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</si>
  <si>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</si>
  <si>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</si>
  <si>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</si>
  <si>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</si>
  <si>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</si>
  <si>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</si>
  <si>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</si>
  <si>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</si>
  <si>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</si>
  <si>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</si>
  <si>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</si>
  <si>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</si>
  <si>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</si>
  <si>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</si>
  <si>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</si>
  <si>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</si>
  <si>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</si>
  <si>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</si>
  <si>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</si>
  <si>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</si>
  <si>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</si>
  <si>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</si>
  <si>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</si>
  <si>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</si>
  <si>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</si>
  <si>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</si>
  <si>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</si>
  <si>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</si>
  <si>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</si>
  <si>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</si>
  <si>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</si>
  <si>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</si>
  <si>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</si>
  <si>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</si>
  <si>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</si>
  <si>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</si>
  <si>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</si>
  <si>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</si>
  <si>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</si>
  <si>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</si>
  <si>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</si>
  <si>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</si>
  <si>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</si>
  <si>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</si>
  <si>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</si>
  <si>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</si>
  <si>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</si>
  <si>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</si>
  <si>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</si>
  <si>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</si>
  <si>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</si>
  <si>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</si>
  <si>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</si>
  <si>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</si>
  <si>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</si>
  <si>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</si>
  <si>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</si>
  <si>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</si>
  <si>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</si>
  <si>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</si>
  <si>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</si>
  <si>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</si>
  <si>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</si>
  <si>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</si>
  <si>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</si>
  <si>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</si>
  <si>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</si>
  <si>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</si>
  <si>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</si>
  <si>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</si>
  <si>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</si>
  <si>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</si>
  <si>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</si>
  <si>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</si>
  <si>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</si>
  <si>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</si>
  <si>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</si>
  <si>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</si>
  <si>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</si>
  <si>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</si>
  <si>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</si>
  <si>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</si>
  <si>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</si>
  <si>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</si>
  <si>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</si>
  <si>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</si>
  <si>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</si>
  <si>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</si>
  <si>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</si>
  <si>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</si>
  <si>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</si>
  <si>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</si>
  <si>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</si>
  <si>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</si>
  <si>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</si>
  <si>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</si>
  <si>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</si>
  <si>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</si>
  <si>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</si>
  <si>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</si>
  <si>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</si>
  <si>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</si>
  <si>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</si>
  <si>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</si>
  <si>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</si>
  <si>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</si>
  <si>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</si>
  <si>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</si>
  <si>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</si>
  <si>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</si>
  <si>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</si>
  <si>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</si>
  <si>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</si>
  <si>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</si>
  <si>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</si>
  <si>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</si>
  <si>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</si>
  <si>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</si>
  <si>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</si>
  <si>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</si>
  <si>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</si>
  <si>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</si>
  <si>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</si>
  <si>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</si>
  <si>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</si>
  <si>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</si>
  <si>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</si>
  <si>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</si>
  <si>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</si>
  <si>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</si>
  <si>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</si>
  <si>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</si>
  <si>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</si>
  <si>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</si>
  <si>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</si>
  <si>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</si>
  <si>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</si>
  <si>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</si>
  <si>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</si>
  <si>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</si>
  <si>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</si>
  <si>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</si>
  <si>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</si>
  <si>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</si>
  <si>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</si>
  <si>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</si>
  <si>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</si>
  <si>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</si>
  <si>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</si>
  <si>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</si>
  <si>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</si>
  <si>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</si>
  <si>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</si>
  <si>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</si>
  <si>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</si>
  <si>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</si>
  <si>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</si>
  <si>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</si>
  <si>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</si>
  <si>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</si>
  <si>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</si>
  <si>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</si>
  <si>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</si>
  <si>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</si>
  <si>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</si>
  <si>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</si>
  <si>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</si>
  <si>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</si>
  <si>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</si>
  <si>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</si>
  <si>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</si>
  <si>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</si>
  <si>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</si>
  <si>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</si>
  <si>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</si>
  <si>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</si>
  <si>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</si>
  <si>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</si>
  <si>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</si>
  <si>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</si>
  <si>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</si>
  <si>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</si>
  <si>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</si>
  <si>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</si>
  <si>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</si>
  <si>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</si>
  <si>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</si>
  <si>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</si>
  <si>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</si>
  <si>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</si>
  <si>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</si>
  <si>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</si>
  <si>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</si>
  <si>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</si>
  <si>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</si>
  <si>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</si>
  <si>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</si>
  <si>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</si>
  <si>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</si>
  <si>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</si>
  <si>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</si>
  <si>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</si>
  <si>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</si>
  <si>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</si>
  <si>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</si>
  <si>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</si>
  <si>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</si>
  <si>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</si>
  <si>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</si>
  <si>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</si>
  <si>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</si>
  <si>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</si>
  <si>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</si>
  <si>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</si>
  <si>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</si>
  <si>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</si>
  <si>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</si>
  <si>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</si>
  <si>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</si>
  <si>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</si>
  <si>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</si>
  <si>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</si>
  <si>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</si>
  <si>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</si>
  <si>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</si>
  <si>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</si>
  <si>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</si>
  <si>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OFICINA REGIONAL ESTE- DIGEIG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</si>
  <si>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</si>
  <si>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</si>
  <si>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</si>
  <si>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</si>
  <si>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</si>
  <si>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</si>
  <si>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</si>
  <si>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</si>
  <si>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</si>
  <si>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</si>
  <si>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</si>
  <si>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</si>
  <si>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</si>
  <si>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</si>
  <si>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</si>
  <si>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</si>
  <si>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</si>
  <si>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</si>
  <si>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</si>
  <si>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</si>
  <si>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</si>
  <si>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</si>
  <si>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</si>
  <si>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</si>
  <si>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</si>
  <si>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</si>
  <si>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</si>
  <si>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</si>
  <si>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</si>
  <si>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</si>
  <si>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</si>
  <si>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</si>
  <si>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</si>
  <si>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</si>
  <si>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</si>
  <si>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</si>
  <si>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</si>
  <si>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</si>
  <si>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</si>
  <si>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</si>
  <si>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</si>
  <si>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</si>
  <si>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</si>
  <si>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</si>
  <si>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</si>
  <si>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</si>
  <si>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</si>
  <si>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</si>
  <si>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</si>
  <si>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</si>
  <si>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</si>
  <si>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</si>
  <si>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</si>
  <si>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</si>
  <si>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</si>
  <si>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</si>
  <si>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</si>
  <si>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</si>
  <si>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</si>
  <si>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</si>
  <si>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</si>
  <si>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</si>
  <si>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</si>
  <si>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</si>
  <si>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</si>
  <si>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</si>
  <si>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</si>
  <si>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</si>
  <si>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</si>
  <si>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</si>
  <si>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</si>
  <si>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</si>
  <si>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</si>
  <si>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</si>
  <si>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</si>
  <si>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</si>
  <si>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</si>
  <si>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</si>
  <si>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</si>
  <si>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</si>
  <si>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</si>
  <si>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</si>
  <si>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</si>
  <si>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</si>
  <si>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</si>
  <si>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</si>
  <si>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</si>
  <si>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</si>
  <si>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</si>
  <si>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</si>
  <si>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</si>
  <si>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</si>
  <si>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</si>
  <si>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</si>
  <si>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</si>
  <si>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</si>
  <si>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</si>
  <si>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</si>
  <si>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</si>
  <si>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</si>
  <si>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</si>
  <si>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</si>
  <si>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</si>
  <si>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</si>
  <si>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</si>
  <si>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</si>
  <si>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</si>
  <si>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</si>
  <si>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</si>
  <si>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</si>
  <si>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</si>
  <si>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</si>
  <si>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</si>
  <si>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</si>
  <si>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</si>
  <si>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</si>
  <si>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</si>
  <si>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</si>
  <si>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</si>
  <si>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</si>
  <si>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</si>
  <si>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</si>
  <si>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</si>
  <si>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</si>
  <si>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</si>
  <si>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</si>
  <si>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</si>
  <si>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</si>
  <si>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</si>
  <si>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</si>
  <si>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</si>
  <si>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</si>
  <si>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</si>
  <si>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</si>
  <si>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</si>
  <si>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</si>
  <si>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</si>
  <si>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</si>
  <si>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ANTONIO BELTRAN</t>
  </si>
  <si>
    <t>MARVIN MICHELL FELIZ LEDESMA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</si>
  <si>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</si>
  <si>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</si>
  <si>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</si>
  <si>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</si>
  <si>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</si>
  <si>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DAIRIS JOHANNA CIPRIAN</t>
  </si>
  <si>
    <t>FRAYLIN SANTOS DELGADO</t>
  </si>
  <si>
    <t>MILKIADES GARCIA DE LA CRUZ</t>
  </si>
  <si>
    <t>ENCARGADO (A)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</si>
  <si>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</si>
  <si>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</si>
  <si>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</si>
  <si>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</si>
  <si>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</si>
  <si>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</si>
  <si>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</si>
  <si>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</si>
  <si>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</si>
  <si>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</si>
  <si>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</si>
  <si>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</si>
  <si>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</si>
  <si>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</si>
  <si>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</si>
  <si>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</si>
  <si>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</si>
  <si>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</si>
  <si>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</si>
  <si>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</si>
  <si>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</si>
  <si>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ANDREINA YEIMY MEJIA CALDERON</t>
  </si>
  <si>
    <t>PAUL ANTONIO DE LA ROSA CASTILLO</t>
  </si>
  <si>
    <t>REYNALDO ENRIQUE CUEVAS CUEVAS</t>
  </si>
  <si>
    <t>JONATHAN DE JESUS RAMON MONTERO</t>
  </si>
  <si>
    <t>KEDUARD ALBERTO SANTANA PINALES</t>
  </si>
  <si>
    <t>JUAN LUIS DUVERGE LINARES</t>
  </si>
  <si>
    <t>VANITY ESMERALDA RODRIGUEZ FRIAS</t>
  </si>
  <si>
    <t>NICAURIS JIMENEZ RAMIREZ</t>
  </si>
  <si>
    <t>CARLOS ANTONIO SILVESTRE FORTUNA</t>
  </si>
  <si>
    <t>JUAN GABRIEL SANCHEZ SALCEDO</t>
  </si>
  <si>
    <t>JONATHAN PINALES ROSARIO</t>
  </si>
  <si>
    <t>JUAN ANTONIO JIMENEZ</t>
  </si>
  <si>
    <t>DAISY CONTRERAS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</si>
  <si>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</si>
  <si>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</si>
  <si>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</si>
  <si>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</si>
  <si>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</si>
  <si>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</si>
  <si>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</si>
  <si>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</si>
  <si>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</si>
  <si>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</si>
  <si>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</si>
  <si>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</si>
  <si>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</si>
  <si>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</si>
  <si>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</si>
  <si>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</si>
  <si>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</si>
  <si>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>DEPARTAMENTO DE SEGURIDAD Y MONITOREO MT</t>
  </si>
  <si>
    <t xml:space="preserve">LEONEL MONTERO VICENTE </t>
  </si>
  <si>
    <t>OFICINA TERRITORIAL DE EMPLEO UASD</t>
  </si>
  <si>
    <t>CUENTA PRESUPUESTARIA</t>
  </si>
  <si>
    <t>2.1.2.2.05</t>
  </si>
  <si>
    <t>KELVIN PIÑA GALVA</t>
  </si>
  <si>
    <t>ALGENIN PLATA PEÑA</t>
  </si>
  <si>
    <t>GIHONVAR FELIZ MEDINA</t>
  </si>
  <si>
    <t>LUIS ALBERTO  BAUTISTA MORILLO</t>
  </si>
  <si>
    <t>MANUEL ALEXANDER VIZCAINO CABRERA</t>
  </si>
  <si>
    <t>NATANAEL METIZ PIERRE</t>
  </si>
  <si>
    <t xml:space="preserve">  </t>
  </si>
  <si>
    <t xml:space="preserve">RLT DAJABON </t>
  </si>
  <si>
    <t>RLT HAINA</t>
  </si>
  <si>
    <t>RLT HATO MAYOR</t>
  </si>
  <si>
    <t>ESCUELA TALLER STO. DGO.</t>
  </si>
  <si>
    <t>TATIANA FELIZ CUEVAS</t>
  </si>
  <si>
    <t>RLT BANI</t>
  </si>
  <si>
    <t>CRISTHIAN BELTRE DE LOS SANTOS</t>
  </si>
  <si>
    <t>REYNALDO JOVER RIVERA</t>
  </si>
  <si>
    <t>YUNIOR ALBERTO MEDINA VILLEGAS</t>
  </si>
  <si>
    <t>ISIDRO MEDINA ZARZUELA</t>
  </si>
  <si>
    <t>PEDRO MIGUEL OGANDO MONTERO</t>
  </si>
  <si>
    <t>SECCION DE TRANSPORTACION</t>
  </si>
  <si>
    <t>SECCION DE TRASNPORTACION</t>
  </si>
  <si>
    <t>Revisado por:</t>
  </si>
  <si>
    <t>JOHN MICHAEL BELTRAN RAMIREZ</t>
  </si>
  <si>
    <t>ENERCIDO CABRERA SANCHEZ</t>
  </si>
  <si>
    <t>VICTOR MANUEL FLORENTINO ESPINAL</t>
  </si>
  <si>
    <t>ISIDRO BOLIVAR FERRERAS MENDEZ</t>
  </si>
  <si>
    <t>RAISON JOEL LEBRON AMADOR</t>
  </si>
  <si>
    <t>JAIRO MANUEL BATISTA TAMAREZ</t>
  </si>
  <si>
    <t>AMERICO CABRERA MONTES DE OCA</t>
  </si>
  <si>
    <t>ALEXANDER RIDRIGUEZ ORTIZ</t>
  </si>
  <si>
    <t>KERVIN EMMANUEL OZORIO RIVERA</t>
  </si>
  <si>
    <t>JHONATHAN PEÑA LEBRON</t>
  </si>
  <si>
    <t>STARLIN DE LA CRUZ</t>
  </si>
  <si>
    <r>
      <t xml:space="preserve">Nómina de Sueldos: </t>
    </r>
    <r>
      <rPr>
        <u/>
        <sz val="16"/>
        <rFont val="Segoe UI Historic"/>
        <family val="2"/>
      </rPr>
      <t>Personal de Seguridad</t>
    </r>
  </si>
  <si>
    <r>
      <t xml:space="preserve">Correspondiente al mes de Mayo </t>
    </r>
    <r>
      <rPr>
        <sz val="16"/>
        <color theme="1" tint="4.9989318521683403E-2"/>
        <rFont val="Segoe UI Historic"/>
        <family val="2"/>
      </rPr>
      <t>del año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</si>
</sst>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0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name val="Segoe UI Historic"/>
      <family val="2"/>
    </font>
    <font>
      <sz val="13"/>
      <name val="Arial"/>
      <family val="2"/>
    </font>
    <font>
      <sz val="16"/>
      <color theme="1"/>
      <name val="Book Antiqua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6"/>
      <name val="Segoe UI Historic"/>
      <family val="2"/>
    </font>
    <font>
      <u/>
      <sz val="16"/>
      <name val="Segoe UI Historic"/>
      <family val="2"/>
    </font>
    <font>
      <sz val="16"/>
      <color theme="1" tint="4.9989318521683403E-2"/>
      <name val="Segoe UI Historic"/>
      <family val="2"/>
    </font>
    <font>
      <b/>
      <sz val="12"/>
      <color theme="1"/>
      <name val="Book Antiqua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43" fontId="19" fillId="3" borderId="0" xfId="0" applyNumberFormat="1" applyFont="1" applyFill="1" applyBorder="1" applyAlignment="1">
      <alignment vertical="center"/>
    </xf>
    <xf numFmtId="4" fontId="19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3" fontId="17" fillId="0" borderId="0" xfId="0" applyNumberFormat="1" applyFont="1" applyBorder="1" applyAlignment="1">
      <alignment vertical="center"/>
    </xf>
    <xf numFmtId="43" fontId="17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5" fillId="6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 wrapText="1"/>
    </xf>
    <xf numFmtId="0" fontId="6" fillId="9" borderId="1" xfId="0" applyFont="1" applyFill="1" applyBorder="1" applyAlignment="1">
      <alignment horizontal="left" vertical="center" wrapText="1"/>
    </xf>
    <xf numFmtId="4" fontId="11" fillId="9" borderId="1" xfId="0" applyNumberFormat="1" applyFont="1" applyFill="1" applyBorder="1" applyAlignment="1">
      <alignment horizontal="right" vertical="center"/>
    </xf>
    <xf numFmtId="4" fontId="11" fillId="9" borderId="1" xfId="0" applyNumberFormat="1" applyFont="1" applyFill="1" applyBorder="1" applyAlignment="1">
      <alignment horizontal="center" vertical="center"/>
    </xf>
    <xf numFmtId="0" fontId="0" fillId="9" borderId="0" xfId="0" applyFont="1" applyFill="1"/>
    <xf numFmtId="0" fontId="5" fillId="9" borderId="0" xfId="0" applyFont="1" applyFill="1" applyAlignment="1">
      <alignment wrapText="1"/>
    </xf>
    <xf numFmtId="0" fontId="5" fillId="7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22" fillId="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11" fillId="3" borderId="0" xfId="0" applyFont="1" applyFill="1" applyAlignment="1">
      <alignment wrapText="1"/>
    </xf>
    <xf numFmtId="43" fontId="0" fillId="3" borderId="0" xfId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1" quotePrefix="1" applyNumberFormat="1" applyFont="1" applyFill="1" applyBorder="1" applyAlignment="1">
      <alignment horizontal="right" vertical="center" wrapText="1"/>
    </xf>
    <xf numFmtId="0" fontId="0" fillId="0" borderId="10" xfId="1" quotePrefix="1" applyNumberFormat="1" applyFont="1" applyFill="1" applyBorder="1" applyAlignment="1">
      <alignment horizontal="righ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 wrapText="1"/>
    </xf>
    <xf numFmtId="43" fontId="0" fillId="0" borderId="1" xfId="1" applyFont="1" applyFill="1" applyBorder="1" applyAlignment="1">
      <alignment horizontal="right" vertical="center"/>
    </xf>
    <xf numFmtId="0" fontId="21" fillId="9" borderId="1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3" fontId="0" fillId="3" borderId="0" xfId="0" applyNumberFormat="1" applyFill="1" applyBorder="1" applyAlignment="1">
      <alignment vertical="center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3" fontId="28" fillId="0" borderId="0" xfId="1" applyFont="1" applyBorder="1" applyAlignment="1">
      <alignment horizontal="center" vertical="center"/>
    </xf>
    <xf numFmtId="43" fontId="27" fillId="3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43" fontId="0" fillId="0" borderId="0" xfId="0" applyNumberForma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0" fillId="0" borderId="0" xfId="0" applyNumberFormat="1" applyFill="1" applyBorder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1" fillId="9" borderId="1" xfId="0" applyNumberFormat="1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6" fillId="9" borderId="1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0</xdr:rowOff>
    </xdr:from>
    <xdr:to>
      <xdr:col>6</xdr:col>
      <xdr:colOff>492671</xdr:colOff>
      <xdr:row>2</xdr:row>
      <xdr:rowOff>826354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7800" y="0"/>
          <a:ext cx="3388271" cy="1778854"/>
        </a:xfrm>
        <a:prstGeom prst="rect">
          <a:avLst/>
        </a:prstGeom>
      </xdr:spPr>
    </xdr:pic>
    <xdr:clientData/>
  </xdr:twoCellAnchor>
  <xdr:twoCellAnchor>
    <xdr:from>
      <xdr:col>11</xdr:col>
      <xdr:colOff>400051</xdr:colOff>
      <xdr:row>119</xdr:row>
      <xdr:rowOff>152401</xdr:rowOff>
    </xdr:from>
    <xdr:to>
      <xdr:col>15</xdr:col>
      <xdr:colOff>304800</xdr:colOff>
      <xdr:row>122</xdr:row>
      <xdr:rowOff>133351</xdr:rowOff>
    </xdr:to>
    <xdr:sp macro="" textlink="">
      <xdr:nvSpPr>
        <xdr:cNvPr id="8" name="Rectángulo 7"/>
        <xdr:cNvSpPr/>
      </xdr:nvSpPr>
      <xdr:spPr>
        <a:xfrm>
          <a:off x="16725901" y="47815501"/>
          <a:ext cx="3790949" cy="838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19050</xdr:colOff>
      <xdr:row>120</xdr:row>
      <xdr:rowOff>15875</xdr:rowOff>
    </xdr:from>
    <xdr:to>
      <xdr:col>1</xdr:col>
      <xdr:colOff>2076450</xdr:colOff>
      <xdr:row>123</xdr:row>
      <xdr:rowOff>114300</xdr:rowOff>
    </xdr:to>
    <xdr:sp macro="" textlink="">
      <xdr:nvSpPr>
        <xdr:cNvPr id="11" name="Rectángulo 10"/>
        <xdr:cNvSpPr/>
      </xdr:nvSpPr>
      <xdr:spPr>
        <a:xfrm>
          <a:off x="419100" y="47964725"/>
          <a:ext cx="2057400" cy="955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2346325</xdr:colOff>
      <xdr:row>119</xdr:row>
      <xdr:rowOff>159656</xdr:rowOff>
    </xdr:from>
    <xdr:to>
      <xdr:col>5</xdr:col>
      <xdr:colOff>914401</xdr:colOff>
      <xdr:row>122</xdr:row>
      <xdr:rowOff>209550</xdr:rowOff>
    </xdr:to>
    <xdr:sp macro="" textlink="">
      <xdr:nvSpPr>
        <xdr:cNvPr id="13" name="Rectángulo 12"/>
        <xdr:cNvSpPr/>
      </xdr:nvSpPr>
      <xdr:spPr>
        <a:xfrm>
          <a:off x="8518525" y="47822756"/>
          <a:ext cx="3406776" cy="9071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166"/>
  <sheetViews>
    <sheetView tabSelected="1" zoomScale="50" zoomScaleNormal="50" zoomScaleSheetLayoutView="50" workbookViewId="0">
      <selection activeCell="E13" sqref="E13"/>
    </sheetView>
  </sheetViews>
  <sheetFormatPr baseColWidth="10" defaultColWidth="9.140625" defaultRowHeight="12.75" x14ac:dyDescent="0.2"/>
  <cols>
    <col min="1" max="1" width="6" style="21" customWidth="1"/>
    <col min="2" max="2" width="45.85546875" style="123" customWidth="1"/>
    <col min="3" max="3" width="40.5703125" style="123" bestFit="1" customWidth="1"/>
    <col min="4" max="4" width="36.28515625" style="123" customWidth="1"/>
    <col min="5" max="5" width="36.28515625" style="21" customWidth="1"/>
    <col min="6" max="6" width="14.28515625" style="21" customWidth="1"/>
    <col min="7" max="7" width="15.140625" style="124" customWidth="1"/>
    <col min="8" max="8" width="15.140625" style="123" customWidth="1"/>
    <col min="9" max="9" width="15.140625" style="124" customWidth="1"/>
    <col min="10" max="10" width="8.5703125" style="123" customWidth="1"/>
    <col min="11" max="11" width="11.42578125" style="123" customWidth="1"/>
    <col min="12" max="12" width="8" style="123" customWidth="1"/>
    <col min="13" max="13" width="15.140625" style="123" customWidth="1"/>
    <col min="14" max="14" width="18.5703125" style="123" customWidth="1"/>
    <col min="15" max="15" width="16.42578125" style="123" customWidth="1"/>
    <col min="16" max="16" width="16.85546875" style="123" customWidth="1"/>
    <col min="17" max="17" width="9.140625" style="193" customWidth="1"/>
    <col min="18" max="195" width="9.140625" style="193"/>
    <col min="196" max="16384" width="9.140625" style="16"/>
  </cols>
  <sheetData>
    <row r="1" spans="1:195" ht="37.5" customHeight="1" x14ac:dyDescent="0.2"/>
    <row r="2" spans="1:195" ht="37.5" customHeight="1" x14ac:dyDescent="0.2"/>
    <row r="3" spans="1:195" ht="69" customHeight="1" x14ac:dyDescent="0.2"/>
    <row r="4" spans="1:195" ht="24" customHeight="1" x14ac:dyDescent="0.2">
      <c r="A4" s="211" t="s">
        <v>523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194"/>
    </row>
    <row r="5" spans="1:195" ht="30" customHeight="1" x14ac:dyDescent="0.35">
      <c r="A5" s="211" t="s">
        <v>524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195"/>
    </row>
    <row r="6" spans="1:195" s="145" customFormat="1" ht="57" customHeight="1" x14ac:dyDescent="0.2">
      <c r="A6" s="207" t="s">
        <v>382</v>
      </c>
      <c r="B6" s="207" t="s">
        <v>44</v>
      </c>
      <c r="C6" s="207" t="s">
        <v>47</v>
      </c>
      <c r="D6" s="207" t="s">
        <v>45</v>
      </c>
      <c r="E6" s="207" t="s">
        <v>46</v>
      </c>
      <c r="F6" s="207" t="s">
        <v>220</v>
      </c>
      <c r="G6" s="207" t="s">
        <v>79</v>
      </c>
      <c r="H6" s="208" t="s">
        <v>383</v>
      </c>
      <c r="I6" s="208" t="s">
        <v>384</v>
      </c>
      <c r="J6" s="208" t="s">
        <v>2</v>
      </c>
      <c r="K6" s="208" t="s">
        <v>3</v>
      </c>
      <c r="L6" s="208" t="s">
        <v>4</v>
      </c>
      <c r="M6" s="209" t="s">
        <v>385</v>
      </c>
      <c r="N6" s="208" t="s">
        <v>386</v>
      </c>
      <c r="O6" s="208" t="s">
        <v>64</v>
      </c>
      <c r="P6" s="210" t="s">
        <v>489</v>
      </c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</row>
    <row r="7" spans="1:195" s="15" customFormat="1" ht="29.25" customHeight="1" x14ac:dyDescent="0.2">
      <c r="A7" s="161">
        <v>1</v>
      </c>
      <c r="B7" s="138" t="s">
        <v>409</v>
      </c>
      <c r="C7" s="152" t="s">
        <v>475</v>
      </c>
      <c r="D7" s="165" t="s">
        <v>483</v>
      </c>
      <c r="E7" s="138" t="s">
        <v>483</v>
      </c>
      <c r="F7" s="161" t="s">
        <v>222</v>
      </c>
      <c r="G7" s="139">
        <v>80000</v>
      </c>
      <c r="H7" s="162">
        <v>0</v>
      </c>
      <c r="I7" s="139">
        <f>+G7+H7</f>
        <v>80000</v>
      </c>
      <c r="J7" s="156">
        <v>0</v>
      </c>
      <c r="K7" s="139">
        <v>8582.8700000000008</v>
      </c>
      <c r="L7" s="156">
        <v>0</v>
      </c>
      <c r="M7" s="156">
        <v>0</v>
      </c>
      <c r="N7" s="139">
        <f>+J7+K7+L7+M7</f>
        <v>8582.8700000000008</v>
      </c>
      <c r="O7" s="139">
        <f>+I7-N7</f>
        <v>71417.13</v>
      </c>
      <c r="P7" s="166" t="s">
        <v>490</v>
      </c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</row>
    <row r="8" spans="1:195" s="15" customFormat="1" ht="29.25" customHeight="1" x14ac:dyDescent="0.2">
      <c r="A8" s="161">
        <v>2</v>
      </c>
      <c r="B8" s="138" t="s">
        <v>411</v>
      </c>
      <c r="C8" s="152" t="s">
        <v>475</v>
      </c>
      <c r="D8" s="165" t="s">
        <v>472</v>
      </c>
      <c r="E8" s="138" t="s">
        <v>472</v>
      </c>
      <c r="F8" s="161" t="s">
        <v>222</v>
      </c>
      <c r="G8" s="139">
        <v>16000</v>
      </c>
      <c r="H8" s="162">
        <v>0</v>
      </c>
      <c r="I8" s="139">
        <f t="shared" ref="I8:I66" si="0">+G8+H8</f>
        <v>16000</v>
      </c>
      <c r="J8" s="156">
        <v>0</v>
      </c>
      <c r="K8" s="156">
        <v>0</v>
      </c>
      <c r="L8" s="156">
        <v>0</v>
      </c>
      <c r="M8" s="139">
        <v>8888.36</v>
      </c>
      <c r="N8" s="139">
        <f t="shared" ref="N8:N66" si="1">+J8+K8+L8+M8</f>
        <v>8888.36</v>
      </c>
      <c r="O8" s="139">
        <f t="shared" ref="O8:O66" si="2">+I8-N8</f>
        <v>7111.6399999999994</v>
      </c>
      <c r="P8" s="166" t="s">
        <v>490</v>
      </c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</row>
    <row r="9" spans="1:195" s="15" customFormat="1" ht="29.25" customHeight="1" x14ac:dyDescent="0.2">
      <c r="A9" s="161">
        <v>3</v>
      </c>
      <c r="B9" s="138" t="s">
        <v>419</v>
      </c>
      <c r="C9" s="152" t="s">
        <v>475</v>
      </c>
      <c r="D9" s="165" t="s">
        <v>472</v>
      </c>
      <c r="E9" s="138" t="s">
        <v>472</v>
      </c>
      <c r="F9" s="161" t="s">
        <v>222</v>
      </c>
      <c r="G9" s="139">
        <v>16000</v>
      </c>
      <c r="H9" s="162">
        <v>0</v>
      </c>
      <c r="I9" s="139">
        <f t="shared" si="0"/>
        <v>16000</v>
      </c>
      <c r="J9" s="156">
        <v>0</v>
      </c>
      <c r="K9" s="156">
        <v>0</v>
      </c>
      <c r="L9" s="156">
        <v>0</v>
      </c>
      <c r="M9" s="139">
        <v>4683.7700000000004</v>
      </c>
      <c r="N9" s="139">
        <f t="shared" si="1"/>
        <v>4683.7700000000004</v>
      </c>
      <c r="O9" s="139">
        <f t="shared" si="2"/>
        <v>11316.23</v>
      </c>
      <c r="P9" s="166" t="s">
        <v>490</v>
      </c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</row>
    <row r="10" spans="1:195" s="15" customFormat="1" ht="29.25" customHeight="1" x14ac:dyDescent="0.2">
      <c r="A10" s="161">
        <v>4</v>
      </c>
      <c r="B10" s="138" t="s">
        <v>423</v>
      </c>
      <c r="C10" s="152" t="s">
        <v>475</v>
      </c>
      <c r="D10" s="165" t="s">
        <v>472</v>
      </c>
      <c r="E10" s="138" t="s">
        <v>472</v>
      </c>
      <c r="F10" s="161" t="s">
        <v>222</v>
      </c>
      <c r="G10" s="139">
        <v>12000</v>
      </c>
      <c r="H10" s="162">
        <v>0</v>
      </c>
      <c r="I10" s="139">
        <f t="shared" si="0"/>
        <v>12000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39">
        <f t="shared" si="2"/>
        <v>12000</v>
      </c>
      <c r="P10" s="166" t="s">
        <v>490</v>
      </c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</row>
    <row r="11" spans="1:195" s="15" customFormat="1" ht="29.25" customHeight="1" x14ac:dyDescent="0.2">
      <c r="A11" s="161">
        <v>5</v>
      </c>
      <c r="B11" s="138" t="s">
        <v>438</v>
      </c>
      <c r="C11" s="152" t="s">
        <v>475</v>
      </c>
      <c r="D11" s="165" t="s">
        <v>472</v>
      </c>
      <c r="E11" s="138" t="s">
        <v>472</v>
      </c>
      <c r="F11" s="161" t="s">
        <v>221</v>
      </c>
      <c r="G11" s="139">
        <v>12000</v>
      </c>
      <c r="H11" s="162">
        <v>0</v>
      </c>
      <c r="I11" s="139">
        <f t="shared" si="0"/>
        <v>12000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39">
        <f t="shared" si="2"/>
        <v>12000</v>
      </c>
      <c r="P11" s="166" t="s">
        <v>490</v>
      </c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</row>
    <row r="12" spans="1:195" s="15" customFormat="1" ht="29.25" customHeight="1" x14ac:dyDescent="0.2">
      <c r="A12" s="161">
        <v>6</v>
      </c>
      <c r="B12" s="138" t="s">
        <v>393</v>
      </c>
      <c r="C12" s="152" t="s">
        <v>475</v>
      </c>
      <c r="D12" s="165" t="s">
        <v>472</v>
      </c>
      <c r="E12" s="138" t="s">
        <v>472</v>
      </c>
      <c r="F12" s="161" t="s">
        <v>222</v>
      </c>
      <c r="G12" s="139">
        <v>12000</v>
      </c>
      <c r="H12" s="162">
        <v>0</v>
      </c>
      <c r="I12" s="139">
        <f t="shared" si="0"/>
        <v>12000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39">
        <f t="shared" si="2"/>
        <v>12000</v>
      </c>
      <c r="P12" s="166" t="s">
        <v>490</v>
      </c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</row>
    <row r="13" spans="1:195" s="15" customFormat="1" ht="29.25" customHeight="1" x14ac:dyDescent="0.2">
      <c r="A13" s="161">
        <v>7</v>
      </c>
      <c r="B13" s="138" t="s">
        <v>421</v>
      </c>
      <c r="C13" s="152" t="s">
        <v>475</v>
      </c>
      <c r="D13" s="165" t="s">
        <v>472</v>
      </c>
      <c r="E13" s="138" t="s">
        <v>472</v>
      </c>
      <c r="F13" s="161" t="s">
        <v>222</v>
      </c>
      <c r="G13" s="139">
        <v>12000</v>
      </c>
      <c r="H13" s="162">
        <v>0</v>
      </c>
      <c r="I13" s="139">
        <f t="shared" si="0"/>
        <v>12000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39">
        <f t="shared" si="2"/>
        <v>12000</v>
      </c>
      <c r="P13" s="166" t="s">
        <v>490</v>
      </c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</row>
    <row r="14" spans="1:195" s="15" customFormat="1" ht="29.25" customHeight="1" x14ac:dyDescent="0.2">
      <c r="A14" s="161">
        <v>8</v>
      </c>
      <c r="B14" s="138" t="s">
        <v>392</v>
      </c>
      <c r="C14" s="152" t="s">
        <v>475</v>
      </c>
      <c r="D14" s="165" t="s">
        <v>472</v>
      </c>
      <c r="E14" s="138" t="s">
        <v>472</v>
      </c>
      <c r="F14" s="161" t="s">
        <v>222</v>
      </c>
      <c r="G14" s="139">
        <v>12000</v>
      </c>
      <c r="H14" s="162">
        <v>0</v>
      </c>
      <c r="I14" s="139">
        <f t="shared" si="0"/>
        <v>12000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39">
        <f t="shared" si="2"/>
        <v>12000</v>
      </c>
      <c r="P14" s="166" t="s">
        <v>490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</row>
    <row r="15" spans="1:195" s="15" customFormat="1" ht="29.25" customHeight="1" x14ac:dyDescent="0.2">
      <c r="A15" s="161">
        <v>9</v>
      </c>
      <c r="B15" s="138" t="s">
        <v>425</v>
      </c>
      <c r="C15" s="152" t="s">
        <v>475</v>
      </c>
      <c r="D15" s="165" t="s">
        <v>472</v>
      </c>
      <c r="E15" s="138" t="s">
        <v>472</v>
      </c>
      <c r="F15" s="161" t="s">
        <v>222</v>
      </c>
      <c r="G15" s="139">
        <v>16000</v>
      </c>
      <c r="H15" s="162">
        <v>0</v>
      </c>
      <c r="I15" s="139">
        <f t="shared" si="0"/>
        <v>16000</v>
      </c>
      <c r="J15" s="156">
        <v>0</v>
      </c>
      <c r="K15" s="156">
        <v>0</v>
      </c>
      <c r="L15" s="156">
        <v>0</v>
      </c>
      <c r="M15" s="167">
        <v>5695.37</v>
      </c>
      <c r="N15" s="139">
        <f t="shared" si="1"/>
        <v>5695.37</v>
      </c>
      <c r="O15" s="139">
        <f t="shared" si="2"/>
        <v>10304.630000000001</v>
      </c>
      <c r="P15" s="166" t="s">
        <v>490</v>
      </c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</row>
    <row r="16" spans="1:195" s="15" customFormat="1" ht="29.25" customHeight="1" x14ac:dyDescent="0.2">
      <c r="A16" s="161">
        <v>10</v>
      </c>
      <c r="B16" s="138" t="s">
        <v>394</v>
      </c>
      <c r="C16" s="152" t="s">
        <v>475</v>
      </c>
      <c r="D16" s="165" t="s">
        <v>472</v>
      </c>
      <c r="E16" s="138" t="s">
        <v>472</v>
      </c>
      <c r="F16" s="161" t="s">
        <v>222</v>
      </c>
      <c r="G16" s="139">
        <v>12000</v>
      </c>
      <c r="H16" s="162">
        <v>0</v>
      </c>
      <c r="I16" s="139">
        <f t="shared" si="0"/>
        <v>12000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39">
        <f t="shared" si="2"/>
        <v>12000</v>
      </c>
      <c r="P16" s="166" t="s">
        <v>490</v>
      </c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</row>
    <row r="17" spans="1:195" s="15" customFormat="1" ht="29.25" customHeight="1" x14ac:dyDescent="0.2">
      <c r="A17" s="161">
        <v>11</v>
      </c>
      <c r="B17" s="138" t="s">
        <v>399</v>
      </c>
      <c r="C17" s="152" t="s">
        <v>475</v>
      </c>
      <c r="D17" s="165" t="s">
        <v>483</v>
      </c>
      <c r="E17" s="138" t="s">
        <v>483</v>
      </c>
      <c r="F17" s="161" t="s">
        <v>222</v>
      </c>
      <c r="G17" s="139">
        <v>80000</v>
      </c>
      <c r="H17" s="162">
        <v>0</v>
      </c>
      <c r="I17" s="139">
        <f t="shared" si="0"/>
        <v>80000</v>
      </c>
      <c r="J17" s="156">
        <v>0</v>
      </c>
      <c r="K17" s="139">
        <v>8582.8700000000008</v>
      </c>
      <c r="L17" s="156">
        <v>0</v>
      </c>
      <c r="M17" s="139">
        <v>5907.35</v>
      </c>
      <c r="N17" s="139">
        <f t="shared" si="1"/>
        <v>14490.220000000001</v>
      </c>
      <c r="O17" s="139">
        <f t="shared" si="2"/>
        <v>65509.78</v>
      </c>
      <c r="P17" s="166" t="s">
        <v>490</v>
      </c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</row>
    <row r="18" spans="1:195" s="15" customFormat="1" ht="29.25" customHeight="1" x14ac:dyDescent="0.2">
      <c r="A18" s="161">
        <v>12</v>
      </c>
      <c r="B18" s="138" t="s">
        <v>420</v>
      </c>
      <c r="C18" s="152" t="s">
        <v>475</v>
      </c>
      <c r="D18" s="165" t="s">
        <v>472</v>
      </c>
      <c r="E18" s="138" t="s">
        <v>472</v>
      </c>
      <c r="F18" s="161" t="s">
        <v>222</v>
      </c>
      <c r="G18" s="139">
        <v>12000</v>
      </c>
      <c r="H18" s="162">
        <v>0</v>
      </c>
      <c r="I18" s="139">
        <f t="shared" si="0"/>
        <v>12000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39">
        <f t="shared" si="2"/>
        <v>12000</v>
      </c>
      <c r="P18" s="166" t="s">
        <v>490</v>
      </c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</row>
    <row r="19" spans="1:195" s="15" customFormat="1" ht="29.25" customHeight="1" x14ac:dyDescent="0.2">
      <c r="A19" s="161">
        <v>13</v>
      </c>
      <c r="B19" s="138" t="s">
        <v>422</v>
      </c>
      <c r="C19" s="152" t="s">
        <v>475</v>
      </c>
      <c r="D19" s="165" t="s">
        <v>472</v>
      </c>
      <c r="E19" s="138" t="s">
        <v>472</v>
      </c>
      <c r="F19" s="161" t="s">
        <v>222</v>
      </c>
      <c r="G19" s="139">
        <v>12000</v>
      </c>
      <c r="H19" s="162">
        <v>0</v>
      </c>
      <c r="I19" s="139">
        <f t="shared" si="0"/>
        <v>12000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39">
        <f t="shared" si="2"/>
        <v>12000</v>
      </c>
      <c r="P19" s="166" t="s">
        <v>490</v>
      </c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</row>
    <row r="20" spans="1:195" s="15" customFormat="1" ht="29.25" customHeight="1" x14ac:dyDescent="0.2">
      <c r="A20" s="161">
        <v>14</v>
      </c>
      <c r="B20" s="138" t="s">
        <v>464</v>
      </c>
      <c r="C20" s="152" t="s">
        <v>475</v>
      </c>
      <c r="D20" s="165" t="s">
        <v>472</v>
      </c>
      <c r="E20" s="138" t="s">
        <v>472</v>
      </c>
      <c r="F20" s="161" t="s">
        <v>222</v>
      </c>
      <c r="G20" s="139">
        <v>16000</v>
      </c>
      <c r="H20" s="162">
        <v>0</v>
      </c>
      <c r="I20" s="139">
        <f t="shared" si="0"/>
        <v>16000</v>
      </c>
      <c r="J20" s="156">
        <v>0</v>
      </c>
      <c r="K20" s="156">
        <v>0</v>
      </c>
      <c r="L20" s="156">
        <v>0</v>
      </c>
      <c r="M20" s="167">
        <v>2665.34</v>
      </c>
      <c r="N20" s="139">
        <f t="shared" si="1"/>
        <v>2665.34</v>
      </c>
      <c r="O20" s="139">
        <f t="shared" si="2"/>
        <v>13334.66</v>
      </c>
      <c r="P20" s="166" t="s">
        <v>490</v>
      </c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</row>
    <row r="21" spans="1:195" s="15" customFormat="1" ht="29.25" customHeight="1" x14ac:dyDescent="0.2">
      <c r="A21" s="161">
        <v>15</v>
      </c>
      <c r="B21" s="138" t="s">
        <v>477</v>
      </c>
      <c r="C21" s="152" t="s">
        <v>475</v>
      </c>
      <c r="D21" s="165" t="s">
        <v>478</v>
      </c>
      <c r="E21" s="138" t="s">
        <v>478</v>
      </c>
      <c r="F21" s="161" t="s">
        <v>222</v>
      </c>
      <c r="G21" s="139">
        <v>60000</v>
      </c>
      <c r="H21" s="162">
        <v>0</v>
      </c>
      <c r="I21" s="139">
        <f t="shared" si="0"/>
        <v>60000</v>
      </c>
      <c r="J21" s="156">
        <v>0</v>
      </c>
      <c r="K21" s="139">
        <v>4195.88</v>
      </c>
      <c r="L21" s="156">
        <v>0</v>
      </c>
      <c r="M21" s="156">
        <v>0</v>
      </c>
      <c r="N21" s="139">
        <f t="shared" si="1"/>
        <v>4195.88</v>
      </c>
      <c r="O21" s="139">
        <f t="shared" si="2"/>
        <v>55804.12</v>
      </c>
      <c r="P21" s="166" t="s">
        <v>490</v>
      </c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</row>
    <row r="22" spans="1:195" s="15" customFormat="1" ht="29.25" customHeight="1" x14ac:dyDescent="0.2">
      <c r="A22" s="161">
        <v>16</v>
      </c>
      <c r="B22" s="138" t="s">
        <v>479</v>
      </c>
      <c r="C22" s="152" t="s">
        <v>475</v>
      </c>
      <c r="D22" s="165" t="s">
        <v>478</v>
      </c>
      <c r="E22" s="138" t="s">
        <v>478</v>
      </c>
      <c r="F22" s="161" t="s">
        <v>222</v>
      </c>
      <c r="G22" s="139">
        <v>60000</v>
      </c>
      <c r="H22" s="162">
        <v>0</v>
      </c>
      <c r="I22" s="139">
        <f t="shared" si="0"/>
        <v>60000</v>
      </c>
      <c r="J22" s="156">
        <v>0</v>
      </c>
      <c r="K22" s="139">
        <v>4195.88</v>
      </c>
      <c r="L22" s="156">
        <v>0</v>
      </c>
      <c r="M22" s="156">
        <v>0</v>
      </c>
      <c r="N22" s="139">
        <f t="shared" si="1"/>
        <v>4195.88</v>
      </c>
      <c r="O22" s="139">
        <f t="shared" si="2"/>
        <v>55804.12</v>
      </c>
      <c r="P22" s="166" t="s">
        <v>490</v>
      </c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</row>
    <row r="23" spans="1:195" s="15" customFormat="1" ht="29.25" customHeight="1" x14ac:dyDescent="0.2">
      <c r="A23" s="161">
        <v>17</v>
      </c>
      <c r="B23" s="138" t="s">
        <v>481</v>
      </c>
      <c r="C23" s="152" t="s">
        <v>475</v>
      </c>
      <c r="D23" s="165" t="s">
        <v>472</v>
      </c>
      <c r="E23" s="138" t="s">
        <v>472</v>
      </c>
      <c r="F23" s="161" t="s">
        <v>222</v>
      </c>
      <c r="G23" s="139">
        <v>13000</v>
      </c>
      <c r="H23" s="162">
        <v>0</v>
      </c>
      <c r="I23" s="139">
        <f t="shared" si="0"/>
        <v>13000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39">
        <f t="shared" si="2"/>
        <v>13000</v>
      </c>
      <c r="P23" s="166" t="s">
        <v>490</v>
      </c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</row>
    <row r="24" spans="1:195" s="15" customFormat="1" ht="29.25" customHeight="1" x14ac:dyDescent="0.2">
      <c r="A24" s="161">
        <v>18</v>
      </c>
      <c r="B24" s="138" t="s">
        <v>482</v>
      </c>
      <c r="C24" s="152" t="s">
        <v>475</v>
      </c>
      <c r="D24" s="165" t="s">
        <v>472</v>
      </c>
      <c r="E24" s="138" t="s">
        <v>472</v>
      </c>
      <c r="F24" s="161" t="s">
        <v>221</v>
      </c>
      <c r="G24" s="139">
        <v>13000</v>
      </c>
      <c r="H24" s="162">
        <v>0</v>
      </c>
      <c r="I24" s="139">
        <f t="shared" si="0"/>
        <v>13000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39">
        <f t="shared" si="2"/>
        <v>13000</v>
      </c>
      <c r="P24" s="166" t="s">
        <v>490</v>
      </c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</row>
    <row r="25" spans="1:195" s="15" customFormat="1" ht="29.25" customHeight="1" x14ac:dyDescent="0.2">
      <c r="A25" s="161">
        <v>19</v>
      </c>
      <c r="B25" s="138" t="s">
        <v>480</v>
      </c>
      <c r="C25" s="152" t="s">
        <v>475</v>
      </c>
      <c r="D25" s="165" t="s">
        <v>478</v>
      </c>
      <c r="E25" s="138" t="s">
        <v>478</v>
      </c>
      <c r="F25" s="161" t="s">
        <v>222</v>
      </c>
      <c r="G25" s="139">
        <v>40000</v>
      </c>
      <c r="H25" s="162">
        <v>0</v>
      </c>
      <c r="I25" s="139">
        <f t="shared" si="0"/>
        <v>40000</v>
      </c>
      <c r="J25" s="156">
        <v>0</v>
      </c>
      <c r="K25" s="156">
        <v>797.25</v>
      </c>
      <c r="L25" s="156">
        <v>0</v>
      </c>
      <c r="M25" s="156">
        <v>0</v>
      </c>
      <c r="N25" s="139">
        <f t="shared" si="1"/>
        <v>797.25</v>
      </c>
      <c r="O25" s="139">
        <f t="shared" si="2"/>
        <v>39202.75</v>
      </c>
      <c r="P25" s="166" t="s">
        <v>490</v>
      </c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</row>
    <row r="26" spans="1:195" s="15" customFormat="1" ht="29.25" customHeight="1" x14ac:dyDescent="0.2">
      <c r="A26" s="161">
        <v>20</v>
      </c>
      <c r="B26" s="138" t="s">
        <v>476</v>
      </c>
      <c r="C26" s="152" t="s">
        <v>475</v>
      </c>
      <c r="D26" s="165" t="s">
        <v>472</v>
      </c>
      <c r="E26" s="138" t="s">
        <v>472</v>
      </c>
      <c r="F26" s="161" t="s">
        <v>222</v>
      </c>
      <c r="G26" s="139">
        <v>13000</v>
      </c>
      <c r="H26" s="162">
        <v>0</v>
      </c>
      <c r="I26" s="139">
        <f t="shared" si="0"/>
        <v>13000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39">
        <f t="shared" si="2"/>
        <v>13000</v>
      </c>
      <c r="P26" s="166" t="s">
        <v>490</v>
      </c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</row>
    <row r="27" spans="1:195" s="15" customFormat="1" ht="29.25" customHeight="1" x14ac:dyDescent="0.2">
      <c r="A27" s="161">
        <v>21</v>
      </c>
      <c r="B27" s="138" t="s">
        <v>474</v>
      </c>
      <c r="C27" s="152" t="s">
        <v>475</v>
      </c>
      <c r="D27" s="165" t="s">
        <v>472</v>
      </c>
      <c r="E27" s="138" t="s">
        <v>472</v>
      </c>
      <c r="F27" s="161" t="s">
        <v>222</v>
      </c>
      <c r="G27" s="139">
        <v>12000</v>
      </c>
      <c r="H27" s="162">
        <v>0</v>
      </c>
      <c r="I27" s="139">
        <f t="shared" si="0"/>
        <v>12000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39">
        <f t="shared" si="2"/>
        <v>12000</v>
      </c>
      <c r="P27" s="166" t="s">
        <v>490</v>
      </c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</row>
    <row r="28" spans="1:195" s="15" customFormat="1" ht="29.25" customHeight="1" x14ac:dyDescent="0.2">
      <c r="A28" s="161">
        <v>22</v>
      </c>
      <c r="B28" s="138" t="s">
        <v>491</v>
      </c>
      <c r="C28" s="152" t="s">
        <v>475</v>
      </c>
      <c r="D28" s="165" t="s">
        <v>472</v>
      </c>
      <c r="E28" s="138" t="s">
        <v>472</v>
      </c>
      <c r="F28" s="161" t="s">
        <v>222</v>
      </c>
      <c r="G28" s="139">
        <v>12000</v>
      </c>
      <c r="H28" s="162">
        <v>0</v>
      </c>
      <c r="I28" s="139">
        <f t="shared" si="0"/>
        <v>12000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39">
        <f t="shared" si="2"/>
        <v>12000</v>
      </c>
      <c r="P28" s="166" t="s">
        <v>490</v>
      </c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</row>
    <row r="29" spans="1:195" s="19" customFormat="1" ht="29.25" customHeight="1" x14ac:dyDescent="0.2">
      <c r="A29" s="161">
        <v>23</v>
      </c>
      <c r="B29" s="138" t="s">
        <v>493</v>
      </c>
      <c r="C29" s="152" t="s">
        <v>475</v>
      </c>
      <c r="D29" s="165" t="s">
        <v>472</v>
      </c>
      <c r="E29" s="138" t="s">
        <v>472</v>
      </c>
      <c r="F29" s="161" t="s">
        <v>222</v>
      </c>
      <c r="G29" s="139">
        <v>10000</v>
      </c>
      <c r="H29" s="162">
        <v>0</v>
      </c>
      <c r="I29" s="139">
        <f t="shared" si="0"/>
        <v>10000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39">
        <f t="shared" si="2"/>
        <v>10000</v>
      </c>
      <c r="P29" s="166" t="s">
        <v>490</v>
      </c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</row>
    <row r="30" spans="1:195" s="19" customFormat="1" ht="29.25" customHeight="1" x14ac:dyDescent="0.2">
      <c r="A30" s="161">
        <v>24</v>
      </c>
      <c r="B30" s="138" t="s">
        <v>506</v>
      </c>
      <c r="C30" s="152" t="s">
        <v>475</v>
      </c>
      <c r="D30" s="165" t="s">
        <v>472</v>
      </c>
      <c r="E30" s="138" t="s">
        <v>472</v>
      </c>
      <c r="F30" s="161" t="s">
        <v>222</v>
      </c>
      <c r="G30" s="139">
        <v>12000</v>
      </c>
      <c r="H30" s="162">
        <v>0</v>
      </c>
      <c r="I30" s="139">
        <f t="shared" si="0"/>
        <v>12000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39">
        <f t="shared" si="2"/>
        <v>12000</v>
      </c>
      <c r="P30" s="166" t="s">
        <v>490</v>
      </c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</row>
    <row r="31" spans="1:195" s="15" customFormat="1" ht="29.25" customHeight="1" x14ac:dyDescent="0.2">
      <c r="A31" s="161">
        <v>25</v>
      </c>
      <c r="B31" s="138" t="s">
        <v>391</v>
      </c>
      <c r="C31" s="152" t="s">
        <v>485</v>
      </c>
      <c r="D31" s="138" t="s">
        <v>390</v>
      </c>
      <c r="E31" s="138" t="s">
        <v>390</v>
      </c>
      <c r="F31" s="161" t="s">
        <v>222</v>
      </c>
      <c r="G31" s="139">
        <v>16000</v>
      </c>
      <c r="H31" s="162">
        <v>0</v>
      </c>
      <c r="I31" s="139">
        <f t="shared" si="0"/>
        <v>16000</v>
      </c>
      <c r="J31" s="156">
        <v>0</v>
      </c>
      <c r="K31" s="156">
        <v>0</v>
      </c>
      <c r="L31" s="156">
        <v>0</v>
      </c>
      <c r="M31" s="167">
        <v>5034.28</v>
      </c>
      <c r="N31" s="139">
        <f t="shared" si="1"/>
        <v>5034.28</v>
      </c>
      <c r="O31" s="139">
        <f t="shared" si="2"/>
        <v>10965.720000000001</v>
      </c>
      <c r="P31" s="166" t="s">
        <v>490</v>
      </c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</row>
    <row r="32" spans="1:195" s="15" customFormat="1" ht="29.25" customHeight="1" x14ac:dyDescent="0.2">
      <c r="A32" s="161">
        <v>26</v>
      </c>
      <c r="B32" s="138" t="s">
        <v>418</v>
      </c>
      <c r="C32" s="152" t="s">
        <v>485</v>
      </c>
      <c r="D32" s="165" t="s">
        <v>390</v>
      </c>
      <c r="E32" s="138" t="s">
        <v>390</v>
      </c>
      <c r="F32" s="161" t="s">
        <v>222</v>
      </c>
      <c r="G32" s="139">
        <v>16000</v>
      </c>
      <c r="H32" s="162">
        <v>0</v>
      </c>
      <c r="I32" s="139">
        <f t="shared" si="0"/>
        <v>16000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39">
        <f t="shared" si="2"/>
        <v>16000</v>
      </c>
      <c r="P32" s="166" t="s">
        <v>490</v>
      </c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</row>
    <row r="33" spans="1:195" s="15" customFormat="1" ht="29.25" customHeight="1" x14ac:dyDescent="0.2">
      <c r="A33" s="161">
        <v>27</v>
      </c>
      <c r="B33" s="138" t="s">
        <v>417</v>
      </c>
      <c r="C33" s="152" t="s">
        <v>485</v>
      </c>
      <c r="D33" s="165" t="s">
        <v>390</v>
      </c>
      <c r="E33" s="138" t="s">
        <v>390</v>
      </c>
      <c r="F33" s="161" t="s">
        <v>222</v>
      </c>
      <c r="G33" s="139">
        <v>12000</v>
      </c>
      <c r="H33" s="162">
        <v>0</v>
      </c>
      <c r="I33" s="139">
        <f t="shared" si="0"/>
        <v>12000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39">
        <f t="shared" si="2"/>
        <v>12000</v>
      </c>
      <c r="P33" s="166" t="s">
        <v>490</v>
      </c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</row>
    <row r="34" spans="1:195" s="15" customFormat="1" ht="29.25" customHeight="1" x14ac:dyDescent="0.2">
      <c r="A34" s="161">
        <v>28</v>
      </c>
      <c r="B34" s="138" t="s">
        <v>416</v>
      </c>
      <c r="C34" s="152" t="s">
        <v>485</v>
      </c>
      <c r="D34" s="165" t="s">
        <v>390</v>
      </c>
      <c r="E34" s="138" t="s">
        <v>390</v>
      </c>
      <c r="F34" s="161" t="s">
        <v>222</v>
      </c>
      <c r="G34" s="139">
        <v>16000</v>
      </c>
      <c r="H34" s="162">
        <v>0</v>
      </c>
      <c r="I34" s="139">
        <f t="shared" si="0"/>
        <v>16000</v>
      </c>
      <c r="J34" s="156">
        <v>0</v>
      </c>
      <c r="K34" s="156">
        <v>0</v>
      </c>
      <c r="L34" s="156">
        <v>0</v>
      </c>
      <c r="M34" s="139">
        <v>9111.43</v>
      </c>
      <c r="N34" s="139">
        <f t="shared" si="1"/>
        <v>9111.43</v>
      </c>
      <c r="O34" s="139">
        <f t="shared" si="2"/>
        <v>6888.57</v>
      </c>
      <c r="P34" s="166" t="s">
        <v>490</v>
      </c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</row>
    <row r="35" spans="1:195" s="15" customFormat="1" ht="29.25" customHeight="1" x14ac:dyDescent="0.2">
      <c r="A35" s="161">
        <v>29</v>
      </c>
      <c r="B35" s="138" t="s">
        <v>415</v>
      </c>
      <c r="C35" s="152" t="s">
        <v>485</v>
      </c>
      <c r="D35" s="165" t="s">
        <v>390</v>
      </c>
      <c r="E35" s="138" t="s">
        <v>390</v>
      </c>
      <c r="F35" s="161" t="s">
        <v>222</v>
      </c>
      <c r="G35" s="139">
        <v>12000</v>
      </c>
      <c r="H35" s="162">
        <v>0</v>
      </c>
      <c r="I35" s="139">
        <f t="shared" si="0"/>
        <v>12000</v>
      </c>
      <c r="J35" s="156">
        <v>0</v>
      </c>
      <c r="K35" s="156">
        <v>0</v>
      </c>
      <c r="L35" s="156">
        <v>0</v>
      </c>
      <c r="M35" s="139">
        <v>4606.0200000000004</v>
      </c>
      <c r="N35" s="139">
        <f t="shared" si="1"/>
        <v>4606.0200000000004</v>
      </c>
      <c r="O35" s="139">
        <f t="shared" si="2"/>
        <v>7393.98</v>
      </c>
      <c r="P35" s="166" t="s">
        <v>490</v>
      </c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</row>
    <row r="36" spans="1:195" s="15" customFormat="1" ht="29.25" customHeight="1" x14ac:dyDescent="0.2">
      <c r="A36" s="161">
        <v>30</v>
      </c>
      <c r="B36" s="138" t="s">
        <v>414</v>
      </c>
      <c r="C36" s="152" t="s">
        <v>485</v>
      </c>
      <c r="D36" s="165" t="s">
        <v>390</v>
      </c>
      <c r="E36" s="138" t="s">
        <v>390</v>
      </c>
      <c r="F36" s="161" t="s">
        <v>222</v>
      </c>
      <c r="G36" s="139">
        <v>12000</v>
      </c>
      <c r="H36" s="162">
        <v>0</v>
      </c>
      <c r="I36" s="139">
        <f t="shared" si="0"/>
        <v>12000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39">
        <f t="shared" si="2"/>
        <v>12000</v>
      </c>
      <c r="P36" s="166" t="s">
        <v>490</v>
      </c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</row>
    <row r="37" spans="1:195" s="15" customFormat="1" ht="29.25" customHeight="1" x14ac:dyDescent="0.2">
      <c r="A37" s="161">
        <v>31</v>
      </c>
      <c r="B37" s="138" t="s">
        <v>413</v>
      </c>
      <c r="C37" s="152" t="s">
        <v>485</v>
      </c>
      <c r="D37" s="165" t="s">
        <v>390</v>
      </c>
      <c r="E37" s="138" t="s">
        <v>390</v>
      </c>
      <c r="F37" s="161" t="s">
        <v>222</v>
      </c>
      <c r="G37" s="139">
        <v>12000</v>
      </c>
      <c r="H37" s="162">
        <v>0</v>
      </c>
      <c r="I37" s="139">
        <f t="shared" si="0"/>
        <v>12000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39">
        <f t="shared" si="2"/>
        <v>12000</v>
      </c>
      <c r="P37" s="166" t="s">
        <v>490</v>
      </c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</row>
    <row r="38" spans="1:195" s="15" customFormat="1" ht="29.25" customHeight="1" x14ac:dyDescent="0.2">
      <c r="A38" s="161">
        <v>32</v>
      </c>
      <c r="B38" s="138" t="s">
        <v>412</v>
      </c>
      <c r="C38" s="152" t="s">
        <v>485</v>
      </c>
      <c r="D38" s="165" t="s">
        <v>390</v>
      </c>
      <c r="E38" s="138" t="s">
        <v>390</v>
      </c>
      <c r="F38" s="161" t="s">
        <v>221</v>
      </c>
      <c r="G38" s="139">
        <v>12000</v>
      </c>
      <c r="H38" s="162">
        <v>0</v>
      </c>
      <c r="I38" s="139">
        <f t="shared" si="0"/>
        <v>12000</v>
      </c>
      <c r="J38" s="156">
        <v>0</v>
      </c>
      <c r="K38" s="156">
        <v>0</v>
      </c>
      <c r="L38" s="156">
        <v>0</v>
      </c>
      <c r="M38" s="167">
        <v>2000</v>
      </c>
      <c r="N38" s="139">
        <f t="shared" si="1"/>
        <v>2000</v>
      </c>
      <c r="O38" s="139">
        <f t="shared" si="2"/>
        <v>10000</v>
      </c>
      <c r="P38" s="166" t="s">
        <v>490</v>
      </c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</row>
    <row r="39" spans="1:195" s="15" customFormat="1" ht="29.25" customHeight="1" x14ac:dyDescent="0.2">
      <c r="A39" s="161">
        <v>33</v>
      </c>
      <c r="B39" s="138" t="s">
        <v>410</v>
      </c>
      <c r="C39" s="152" t="s">
        <v>485</v>
      </c>
      <c r="D39" s="165" t="s">
        <v>212</v>
      </c>
      <c r="E39" s="138" t="s">
        <v>212</v>
      </c>
      <c r="F39" s="161" t="s">
        <v>221</v>
      </c>
      <c r="G39" s="139">
        <v>100000</v>
      </c>
      <c r="H39" s="162">
        <v>0</v>
      </c>
      <c r="I39" s="139">
        <f t="shared" si="0"/>
        <v>100000</v>
      </c>
      <c r="J39" s="156">
        <v>0</v>
      </c>
      <c r="K39" s="139">
        <v>13582.87</v>
      </c>
      <c r="L39" s="156">
        <v>0</v>
      </c>
      <c r="M39" s="167">
        <v>5242.3</v>
      </c>
      <c r="N39" s="139">
        <f t="shared" si="1"/>
        <v>18825.170000000002</v>
      </c>
      <c r="O39" s="139">
        <f t="shared" si="2"/>
        <v>81174.83</v>
      </c>
      <c r="P39" s="166" t="s">
        <v>490</v>
      </c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</row>
    <row r="40" spans="1:195" s="15" customFormat="1" ht="29.25" customHeight="1" x14ac:dyDescent="0.2">
      <c r="A40" s="161">
        <v>34</v>
      </c>
      <c r="B40" s="138" t="s">
        <v>408</v>
      </c>
      <c r="C40" s="152" t="s">
        <v>485</v>
      </c>
      <c r="D40" s="165" t="s">
        <v>390</v>
      </c>
      <c r="E40" s="138" t="s">
        <v>390</v>
      </c>
      <c r="F40" s="161" t="s">
        <v>221</v>
      </c>
      <c r="G40" s="139">
        <v>12000</v>
      </c>
      <c r="H40" s="162">
        <v>0</v>
      </c>
      <c r="I40" s="139">
        <f t="shared" si="0"/>
        <v>12000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39">
        <f t="shared" si="2"/>
        <v>12000</v>
      </c>
      <c r="P40" s="166" t="s">
        <v>490</v>
      </c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</row>
    <row r="41" spans="1:195" s="15" customFormat="1" ht="29.25" customHeight="1" x14ac:dyDescent="0.2">
      <c r="A41" s="161">
        <v>35</v>
      </c>
      <c r="B41" s="138" t="s">
        <v>407</v>
      </c>
      <c r="C41" s="152" t="s">
        <v>485</v>
      </c>
      <c r="D41" s="165" t="s">
        <v>390</v>
      </c>
      <c r="E41" s="138" t="s">
        <v>390</v>
      </c>
      <c r="F41" s="161" t="s">
        <v>222</v>
      </c>
      <c r="G41" s="139">
        <v>16000</v>
      </c>
      <c r="H41" s="162">
        <v>0</v>
      </c>
      <c r="I41" s="139">
        <f t="shared" si="0"/>
        <v>16000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39">
        <f t="shared" si="2"/>
        <v>16000</v>
      </c>
      <c r="P41" s="166" t="s">
        <v>490</v>
      </c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</row>
    <row r="42" spans="1:195" s="15" customFormat="1" ht="29.25" customHeight="1" x14ac:dyDescent="0.2">
      <c r="A42" s="161">
        <v>36</v>
      </c>
      <c r="B42" s="138" t="s">
        <v>406</v>
      </c>
      <c r="C42" s="152" t="s">
        <v>485</v>
      </c>
      <c r="D42" s="165" t="s">
        <v>390</v>
      </c>
      <c r="E42" s="138" t="s">
        <v>390</v>
      </c>
      <c r="F42" s="161" t="s">
        <v>222</v>
      </c>
      <c r="G42" s="139">
        <v>12000</v>
      </c>
      <c r="H42" s="162">
        <v>0</v>
      </c>
      <c r="I42" s="139">
        <f t="shared" si="0"/>
        <v>12000</v>
      </c>
      <c r="J42" s="156">
        <v>0</v>
      </c>
      <c r="K42" s="156">
        <v>0</v>
      </c>
      <c r="L42" s="156">
        <v>0</v>
      </c>
      <c r="M42" s="167">
        <v>2695.95</v>
      </c>
      <c r="N42" s="139">
        <f t="shared" si="1"/>
        <v>2695.95</v>
      </c>
      <c r="O42" s="139">
        <f t="shared" si="2"/>
        <v>9304.0499999999993</v>
      </c>
      <c r="P42" s="166" t="s">
        <v>490</v>
      </c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</row>
    <row r="43" spans="1:195" s="19" customFormat="1" ht="29.25" customHeight="1" x14ac:dyDescent="0.2">
      <c r="A43" s="161">
        <v>37</v>
      </c>
      <c r="B43" s="138" t="s">
        <v>405</v>
      </c>
      <c r="C43" s="152" t="s">
        <v>485</v>
      </c>
      <c r="D43" s="165" t="s">
        <v>390</v>
      </c>
      <c r="E43" s="138" t="s">
        <v>390</v>
      </c>
      <c r="F43" s="161" t="s">
        <v>222</v>
      </c>
      <c r="G43" s="139">
        <v>12000</v>
      </c>
      <c r="H43" s="162">
        <v>0</v>
      </c>
      <c r="I43" s="139">
        <f t="shared" si="0"/>
        <v>12000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39">
        <f t="shared" si="2"/>
        <v>12000</v>
      </c>
      <c r="P43" s="166" t="s">
        <v>490</v>
      </c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6"/>
      <c r="FH43" s="196"/>
      <c r="FI43" s="196"/>
      <c r="FJ43" s="196"/>
      <c r="FK43" s="196"/>
      <c r="FL43" s="196"/>
      <c r="FM43" s="196"/>
      <c r="FN43" s="196"/>
      <c r="FO43" s="196"/>
      <c r="FP43" s="196"/>
      <c r="FQ43" s="196"/>
      <c r="FR43" s="196"/>
      <c r="FS43" s="196"/>
      <c r="FT43" s="196"/>
      <c r="FU43" s="196"/>
      <c r="FV43" s="196"/>
      <c r="FW43" s="196"/>
      <c r="FX43" s="196"/>
      <c r="FY43" s="196"/>
      <c r="FZ43" s="196"/>
      <c r="GA43" s="196"/>
      <c r="GB43" s="196"/>
      <c r="GC43" s="196"/>
      <c r="GD43" s="196"/>
      <c r="GE43" s="196"/>
      <c r="GF43" s="196"/>
      <c r="GG43" s="196"/>
      <c r="GH43" s="196"/>
      <c r="GI43" s="196"/>
      <c r="GJ43" s="196"/>
      <c r="GK43" s="196"/>
      <c r="GL43" s="196"/>
      <c r="GM43" s="196"/>
    </row>
    <row r="44" spans="1:195" s="19" customFormat="1" ht="29.25" customHeight="1" x14ac:dyDescent="0.2">
      <c r="A44" s="161">
        <v>38</v>
      </c>
      <c r="B44" s="138" t="s">
        <v>404</v>
      </c>
      <c r="C44" s="152" t="s">
        <v>485</v>
      </c>
      <c r="D44" s="165" t="s">
        <v>390</v>
      </c>
      <c r="E44" s="138" t="s">
        <v>390</v>
      </c>
      <c r="F44" s="161" t="s">
        <v>221</v>
      </c>
      <c r="G44" s="139">
        <v>16000</v>
      </c>
      <c r="H44" s="162">
        <v>0</v>
      </c>
      <c r="I44" s="139">
        <f t="shared" si="0"/>
        <v>16000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39">
        <f t="shared" si="2"/>
        <v>16000</v>
      </c>
      <c r="P44" s="166" t="s">
        <v>490</v>
      </c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  <c r="FC44" s="196"/>
      <c r="FD44" s="196"/>
      <c r="FE44" s="196"/>
      <c r="FF44" s="196"/>
      <c r="FG44" s="196"/>
      <c r="FH44" s="196"/>
      <c r="FI44" s="196"/>
      <c r="FJ44" s="196"/>
      <c r="FK44" s="196"/>
      <c r="FL44" s="196"/>
      <c r="FM44" s="196"/>
      <c r="FN44" s="196"/>
      <c r="FO44" s="196"/>
      <c r="FP44" s="196"/>
      <c r="FQ44" s="196"/>
      <c r="FR44" s="196"/>
      <c r="FS44" s="196"/>
      <c r="FT44" s="196"/>
      <c r="FU44" s="196"/>
      <c r="FV44" s="196"/>
      <c r="FW44" s="196"/>
      <c r="FX44" s="196"/>
      <c r="FY44" s="196"/>
      <c r="FZ44" s="196"/>
      <c r="GA44" s="196"/>
      <c r="GB44" s="196"/>
      <c r="GC44" s="196"/>
      <c r="GD44" s="196"/>
      <c r="GE44" s="196"/>
      <c r="GF44" s="196"/>
      <c r="GG44" s="196"/>
      <c r="GH44" s="196"/>
      <c r="GI44" s="196"/>
      <c r="GJ44" s="196"/>
      <c r="GK44" s="196"/>
      <c r="GL44" s="196"/>
      <c r="GM44" s="196"/>
    </row>
    <row r="45" spans="1:195" s="19" customFormat="1" ht="29.25" customHeight="1" x14ac:dyDescent="0.2">
      <c r="A45" s="161">
        <v>39</v>
      </c>
      <c r="B45" s="138" t="s">
        <v>403</v>
      </c>
      <c r="C45" s="152" t="s">
        <v>485</v>
      </c>
      <c r="D45" s="165" t="s">
        <v>484</v>
      </c>
      <c r="E45" s="138" t="s">
        <v>484</v>
      </c>
      <c r="F45" s="161" t="s">
        <v>222</v>
      </c>
      <c r="G45" s="139">
        <v>40000</v>
      </c>
      <c r="H45" s="162">
        <v>0</v>
      </c>
      <c r="I45" s="139">
        <f t="shared" si="0"/>
        <v>40000</v>
      </c>
      <c r="J45" s="156">
        <v>0</v>
      </c>
      <c r="K45" s="156">
        <v>797.25</v>
      </c>
      <c r="L45" s="156">
        <v>0</v>
      </c>
      <c r="M45" s="167">
        <v>5313.71</v>
      </c>
      <c r="N45" s="139">
        <f t="shared" si="1"/>
        <v>6110.96</v>
      </c>
      <c r="O45" s="139">
        <f t="shared" si="2"/>
        <v>33889.040000000001</v>
      </c>
      <c r="P45" s="166" t="s">
        <v>490</v>
      </c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6"/>
      <c r="ES45" s="196"/>
      <c r="ET45" s="196"/>
      <c r="EU45" s="196"/>
      <c r="EV45" s="196"/>
      <c r="EW45" s="196"/>
      <c r="EX45" s="196"/>
      <c r="EY45" s="196"/>
      <c r="EZ45" s="196"/>
      <c r="FA45" s="196"/>
      <c r="FB45" s="196"/>
      <c r="FC45" s="196"/>
      <c r="FD45" s="196"/>
      <c r="FE45" s="196"/>
      <c r="FF45" s="196"/>
      <c r="FG45" s="196"/>
      <c r="FH45" s="196"/>
      <c r="FI45" s="196"/>
      <c r="FJ45" s="196"/>
      <c r="FK45" s="196"/>
      <c r="FL45" s="196"/>
      <c r="FM45" s="196"/>
      <c r="FN45" s="196"/>
      <c r="FO45" s="196"/>
      <c r="FP45" s="196"/>
      <c r="FQ45" s="196"/>
      <c r="FR45" s="196"/>
      <c r="FS45" s="196"/>
      <c r="FT45" s="196"/>
      <c r="FU45" s="196"/>
      <c r="FV45" s="196"/>
      <c r="FW45" s="196"/>
      <c r="FX45" s="196"/>
      <c r="FY45" s="196"/>
      <c r="FZ45" s="196"/>
      <c r="GA45" s="196"/>
      <c r="GB45" s="196"/>
      <c r="GC45" s="196"/>
      <c r="GD45" s="196"/>
      <c r="GE45" s="196"/>
      <c r="GF45" s="196"/>
      <c r="GG45" s="196"/>
      <c r="GH45" s="196"/>
      <c r="GI45" s="196"/>
      <c r="GJ45" s="196"/>
      <c r="GK45" s="196"/>
      <c r="GL45" s="196"/>
      <c r="GM45" s="196"/>
    </row>
    <row r="46" spans="1:195" s="19" customFormat="1" ht="29.25" customHeight="1" x14ac:dyDescent="0.2">
      <c r="A46" s="161">
        <v>40</v>
      </c>
      <c r="B46" s="138" t="s">
        <v>402</v>
      </c>
      <c r="C46" s="152" t="s">
        <v>485</v>
      </c>
      <c r="D46" s="165" t="s">
        <v>390</v>
      </c>
      <c r="E46" s="138" t="s">
        <v>390</v>
      </c>
      <c r="F46" s="161" t="s">
        <v>222</v>
      </c>
      <c r="G46" s="139">
        <v>16000</v>
      </c>
      <c r="H46" s="162">
        <v>0</v>
      </c>
      <c r="I46" s="139">
        <f t="shared" si="0"/>
        <v>16000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39">
        <f t="shared" si="2"/>
        <v>16000</v>
      </c>
      <c r="P46" s="166" t="s">
        <v>490</v>
      </c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</row>
    <row r="47" spans="1:195" s="19" customFormat="1" ht="29.25" customHeight="1" x14ac:dyDescent="0.2">
      <c r="A47" s="161">
        <v>41</v>
      </c>
      <c r="B47" s="138" t="s">
        <v>401</v>
      </c>
      <c r="C47" s="152" t="s">
        <v>485</v>
      </c>
      <c r="D47" s="165" t="s">
        <v>484</v>
      </c>
      <c r="E47" s="138" t="s">
        <v>484</v>
      </c>
      <c r="F47" s="161" t="s">
        <v>222</v>
      </c>
      <c r="G47" s="139">
        <v>40000</v>
      </c>
      <c r="H47" s="162">
        <v>0</v>
      </c>
      <c r="I47" s="139">
        <f t="shared" si="0"/>
        <v>40000</v>
      </c>
      <c r="J47" s="156">
        <v>0</v>
      </c>
      <c r="K47" s="156">
        <v>797.25</v>
      </c>
      <c r="L47" s="156">
        <v>0</v>
      </c>
      <c r="M47" s="167">
        <v>9994.4699999999993</v>
      </c>
      <c r="N47" s="139">
        <f t="shared" si="1"/>
        <v>10791.72</v>
      </c>
      <c r="O47" s="139">
        <f t="shared" si="2"/>
        <v>29208.28</v>
      </c>
      <c r="P47" s="166" t="s">
        <v>490</v>
      </c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</row>
    <row r="48" spans="1:195" s="19" customFormat="1" ht="29.25" customHeight="1" x14ac:dyDescent="0.2">
      <c r="A48" s="161">
        <v>42</v>
      </c>
      <c r="B48" s="138" t="s">
        <v>400</v>
      </c>
      <c r="C48" s="152" t="s">
        <v>485</v>
      </c>
      <c r="D48" s="165" t="s">
        <v>483</v>
      </c>
      <c r="E48" s="138" t="s">
        <v>483</v>
      </c>
      <c r="F48" s="161" t="s">
        <v>222</v>
      </c>
      <c r="G48" s="139">
        <v>85000</v>
      </c>
      <c r="H48" s="162">
        <v>0</v>
      </c>
      <c r="I48" s="139">
        <f t="shared" si="0"/>
        <v>85000</v>
      </c>
      <c r="J48" s="156">
        <v>0</v>
      </c>
      <c r="K48" s="139">
        <v>9832.8700000000008</v>
      </c>
      <c r="L48" s="156">
        <v>0</v>
      </c>
      <c r="M48" s="167">
        <v>2781.52</v>
      </c>
      <c r="N48" s="139">
        <f t="shared" si="1"/>
        <v>12614.390000000001</v>
      </c>
      <c r="O48" s="139">
        <f t="shared" si="2"/>
        <v>72385.61</v>
      </c>
      <c r="P48" s="166" t="s">
        <v>490</v>
      </c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6"/>
      <c r="ES48" s="196"/>
      <c r="ET48" s="196"/>
      <c r="EU48" s="196"/>
      <c r="EV48" s="196"/>
      <c r="EW48" s="196"/>
      <c r="EX48" s="196"/>
      <c r="EY48" s="196"/>
      <c r="EZ48" s="196"/>
      <c r="FA48" s="196"/>
      <c r="FB48" s="196"/>
      <c r="FC48" s="196"/>
      <c r="FD48" s="196"/>
      <c r="FE48" s="196"/>
      <c r="FF48" s="196"/>
      <c r="FG48" s="196"/>
      <c r="FH48" s="196"/>
      <c r="FI48" s="196"/>
      <c r="FJ48" s="196"/>
      <c r="FK48" s="196"/>
      <c r="FL48" s="196"/>
      <c r="FM48" s="196"/>
      <c r="FN48" s="196"/>
      <c r="FO48" s="196"/>
      <c r="FP48" s="196"/>
      <c r="FQ48" s="196"/>
      <c r="FR48" s="196"/>
      <c r="FS48" s="196"/>
      <c r="FT48" s="196"/>
      <c r="FU48" s="196"/>
      <c r="FV48" s="196"/>
      <c r="FW48" s="196"/>
      <c r="FX48" s="196"/>
      <c r="FY48" s="196"/>
      <c r="FZ48" s="196"/>
      <c r="GA48" s="196"/>
      <c r="GB48" s="196"/>
      <c r="GC48" s="196"/>
      <c r="GD48" s="196"/>
      <c r="GE48" s="196"/>
      <c r="GF48" s="196"/>
      <c r="GG48" s="196"/>
      <c r="GH48" s="196"/>
      <c r="GI48" s="196"/>
      <c r="GJ48" s="196"/>
      <c r="GK48" s="196"/>
      <c r="GL48" s="196"/>
      <c r="GM48" s="196"/>
    </row>
    <row r="49" spans="1:195" s="19" customFormat="1" ht="29.25" customHeight="1" x14ac:dyDescent="0.2">
      <c r="A49" s="161">
        <v>43</v>
      </c>
      <c r="B49" s="138" t="s">
        <v>398</v>
      </c>
      <c r="C49" s="152" t="s">
        <v>485</v>
      </c>
      <c r="D49" s="165" t="s">
        <v>390</v>
      </c>
      <c r="E49" s="138" t="s">
        <v>390</v>
      </c>
      <c r="F49" s="161" t="s">
        <v>222</v>
      </c>
      <c r="G49" s="139">
        <v>16000</v>
      </c>
      <c r="H49" s="162">
        <v>0</v>
      </c>
      <c r="I49" s="139">
        <f t="shared" si="0"/>
        <v>16000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39">
        <f t="shared" si="2"/>
        <v>16000</v>
      </c>
      <c r="P49" s="166" t="s">
        <v>490</v>
      </c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196"/>
      <c r="FK49" s="196"/>
      <c r="FL49" s="196"/>
      <c r="FM49" s="196"/>
      <c r="FN49" s="196"/>
      <c r="FO49" s="196"/>
      <c r="FP49" s="196"/>
      <c r="FQ49" s="196"/>
      <c r="FR49" s="196"/>
      <c r="FS49" s="196"/>
      <c r="FT49" s="196"/>
      <c r="FU49" s="196"/>
      <c r="FV49" s="196"/>
      <c r="FW49" s="196"/>
      <c r="FX49" s="196"/>
      <c r="FY49" s="196"/>
      <c r="FZ49" s="196"/>
      <c r="GA49" s="196"/>
      <c r="GB49" s="196"/>
      <c r="GC49" s="196"/>
      <c r="GD49" s="196"/>
      <c r="GE49" s="196"/>
      <c r="GF49" s="196"/>
      <c r="GG49" s="196"/>
      <c r="GH49" s="196"/>
      <c r="GI49" s="196"/>
      <c r="GJ49" s="196"/>
      <c r="GK49" s="196"/>
      <c r="GL49" s="196"/>
      <c r="GM49" s="196"/>
    </row>
    <row r="50" spans="1:195" s="146" customFormat="1" ht="29.25" customHeight="1" x14ac:dyDescent="0.2">
      <c r="A50" s="161">
        <v>44</v>
      </c>
      <c r="B50" s="138" t="s">
        <v>397</v>
      </c>
      <c r="C50" s="152" t="s">
        <v>485</v>
      </c>
      <c r="D50" s="165" t="s">
        <v>390</v>
      </c>
      <c r="E50" s="138" t="s">
        <v>390</v>
      </c>
      <c r="F50" s="161" t="s">
        <v>222</v>
      </c>
      <c r="G50" s="139">
        <v>16000</v>
      </c>
      <c r="H50" s="162">
        <v>0</v>
      </c>
      <c r="I50" s="139">
        <f t="shared" si="0"/>
        <v>16000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39">
        <f t="shared" si="2"/>
        <v>16000</v>
      </c>
      <c r="P50" s="166" t="s">
        <v>490</v>
      </c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196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6"/>
      <c r="FH50" s="196"/>
      <c r="FI50" s="196"/>
      <c r="FJ50" s="196"/>
      <c r="FK50" s="196"/>
      <c r="FL50" s="196"/>
      <c r="FM50" s="196"/>
      <c r="FN50" s="196"/>
      <c r="FO50" s="196"/>
      <c r="FP50" s="196"/>
      <c r="FQ50" s="196"/>
      <c r="FR50" s="196"/>
      <c r="FS50" s="196"/>
      <c r="FT50" s="196"/>
      <c r="FU50" s="196"/>
      <c r="FV50" s="196"/>
      <c r="FW50" s="196"/>
      <c r="FX50" s="196"/>
      <c r="FY50" s="196"/>
      <c r="FZ50" s="196"/>
      <c r="GA50" s="196"/>
      <c r="GB50" s="196"/>
      <c r="GC50" s="196"/>
      <c r="GD50" s="196"/>
      <c r="GE50" s="196"/>
      <c r="GF50" s="196"/>
      <c r="GG50" s="196"/>
      <c r="GH50" s="196"/>
      <c r="GI50" s="196"/>
      <c r="GJ50" s="196"/>
      <c r="GK50" s="196"/>
      <c r="GL50" s="196"/>
      <c r="GM50" s="196"/>
    </row>
    <row r="51" spans="1:195" s="146" customFormat="1" ht="29.25" customHeight="1" x14ac:dyDescent="0.2">
      <c r="A51" s="161">
        <v>45</v>
      </c>
      <c r="B51" s="138" t="s">
        <v>396</v>
      </c>
      <c r="C51" s="152" t="s">
        <v>485</v>
      </c>
      <c r="D51" s="165" t="s">
        <v>390</v>
      </c>
      <c r="E51" s="138" t="s">
        <v>390</v>
      </c>
      <c r="F51" s="161" t="s">
        <v>222</v>
      </c>
      <c r="G51" s="139">
        <v>16000</v>
      </c>
      <c r="H51" s="162">
        <v>0</v>
      </c>
      <c r="I51" s="139">
        <f t="shared" si="0"/>
        <v>16000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39">
        <f t="shared" si="2"/>
        <v>16000</v>
      </c>
      <c r="P51" s="166" t="s">
        <v>490</v>
      </c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  <c r="EO51" s="196"/>
      <c r="EP51" s="196"/>
      <c r="EQ51" s="196"/>
      <c r="ER51" s="196"/>
      <c r="ES51" s="196"/>
      <c r="ET51" s="196"/>
      <c r="EU51" s="196"/>
      <c r="EV51" s="196"/>
      <c r="EW51" s="196"/>
      <c r="EX51" s="196"/>
      <c r="EY51" s="196"/>
      <c r="EZ51" s="196"/>
      <c r="FA51" s="196"/>
      <c r="FB51" s="196"/>
      <c r="FC51" s="196"/>
      <c r="FD51" s="196"/>
      <c r="FE51" s="196"/>
      <c r="FF51" s="196"/>
      <c r="FG51" s="196"/>
      <c r="FH51" s="196"/>
      <c r="FI51" s="196"/>
      <c r="FJ51" s="196"/>
      <c r="FK51" s="196"/>
      <c r="FL51" s="196"/>
      <c r="FM51" s="196"/>
      <c r="FN51" s="196"/>
      <c r="FO51" s="196"/>
      <c r="FP51" s="196"/>
      <c r="FQ51" s="196"/>
      <c r="FR51" s="196"/>
      <c r="FS51" s="196"/>
      <c r="FT51" s="196"/>
      <c r="FU51" s="196"/>
      <c r="FV51" s="196"/>
      <c r="FW51" s="196"/>
      <c r="FX51" s="196"/>
      <c r="FY51" s="196"/>
      <c r="FZ51" s="196"/>
      <c r="GA51" s="196"/>
      <c r="GB51" s="196"/>
      <c r="GC51" s="196"/>
      <c r="GD51" s="196"/>
      <c r="GE51" s="196"/>
      <c r="GF51" s="196"/>
      <c r="GG51" s="196"/>
      <c r="GH51" s="196"/>
      <c r="GI51" s="196"/>
      <c r="GJ51" s="196"/>
      <c r="GK51" s="196"/>
      <c r="GL51" s="196"/>
      <c r="GM51" s="196"/>
    </row>
    <row r="52" spans="1:195" s="148" customFormat="1" ht="29.25" customHeight="1" x14ac:dyDescent="0.2">
      <c r="A52" s="161">
        <v>46</v>
      </c>
      <c r="B52" s="138" t="s">
        <v>469</v>
      </c>
      <c r="C52" s="152" t="s">
        <v>485</v>
      </c>
      <c r="D52" s="165" t="s">
        <v>390</v>
      </c>
      <c r="E52" s="138" t="s">
        <v>390</v>
      </c>
      <c r="F52" s="161" t="s">
        <v>222</v>
      </c>
      <c r="G52" s="139">
        <v>25000</v>
      </c>
      <c r="H52" s="162">
        <v>0</v>
      </c>
      <c r="I52" s="139">
        <f t="shared" si="0"/>
        <v>25000</v>
      </c>
      <c r="J52" s="156">
        <v>0</v>
      </c>
      <c r="K52" s="156">
        <v>0</v>
      </c>
      <c r="L52" s="156">
        <v>0</v>
      </c>
      <c r="M52" s="167">
        <v>7016.81</v>
      </c>
      <c r="N52" s="139">
        <f t="shared" si="1"/>
        <v>7016.81</v>
      </c>
      <c r="O52" s="139">
        <f t="shared" si="2"/>
        <v>17983.189999999999</v>
      </c>
      <c r="P52" s="166" t="s">
        <v>490</v>
      </c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  <c r="EN52" s="197"/>
      <c r="EO52" s="197"/>
      <c r="EP52" s="197"/>
      <c r="EQ52" s="197"/>
      <c r="ER52" s="197"/>
      <c r="ES52" s="197"/>
      <c r="ET52" s="197"/>
      <c r="EU52" s="197"/>
      <c r="EV52" s="197"/>
      <c r="EW52" s="197"/>
      <c r="EX52" s="197"/>
      <c r="EY52" s="197"/>
      <c r="EZ52" s="197"/>
      <c r="FA52" s="197"/>
      <c r="FB52" s="197"/>
      <c r="FC52" s="197"/>
      <c r="FD52" s="197"/>
      <c r="FE52" s="197"/>
      <c r="FF52" s="197"/>
      <c r="FG52" s="197"/>
      <c r="FH52" s="197"/>
      <c r="FI52" s="197"/>
      <c r="FJ52" s="197"/>
      <c r="FK52" s="197"/>
      <c r="FL52" s="197"/>
      <c r="FM52" s="197"/>
      <c r="FN52" s="197"/>
      <c r="FO52" s="197"/>
      <c r="FP52" s="197"/>
      <c r="FQ52" s="197"/>
      <c r="FR52" s="197"/>
      <c r="FS52" s="197"/>
      <c r="FT52" s="197"/>
      <c r="FU52" s="197"/>
      <c r="FV52" s="197"/>
      <c r="FW52" s="197"/>
      <c r="FX52" s="197"/>
      <c r="FY52" s="197"/>
      <c r="FZ52" s="197"/>
      <c r="GA52" s="197"/>
      <c r="GB52" s="197"/>
      <c r="GC52" s="197"/>
      <c r="GD52" s="197"/>
      <c r="GE52" s="197"/>
      <c r="GF52" s="197"/>
      <c r="GG52" s="197"/>
      <c r="GH52" s="197"/>
      <c r="GI52" s="197"/>
      <c r="GJ52" s="197"/>
      <c r="GK52" s="197"/>
      <c r="GL52" s="197"/>
      <c r="GM52" s="197"/>
    </row>
    <row r="53" spans="1:195" s="19" customFormat="1" ht="29.25" customHeight="1" x14ac:dyDescent="0.2">
      <c r="A53" s="161">
        <v>47</v>
      </c>
      <c r="B53" s="138" t="s">
        <v>492</v>
      </c>
      <c r="C53" s="152" t="s">
        <v>485</v>
      </c>
      <c r="D53" s="165" t="s">
        <v>472</v>
      </c>
      <c r="E53" s="138" t="s">
        <v>472</v>
      </c>
      <c r="F53" s="161" t="s">
        <v>222</v>
      </c>
      <c r="G53" s="139">
        <v>16000</v>
      </c>
      <c r="H53" s="162">
        <v>0</v>
      </c>
      <c r="I53" s="139">
        <f t="shared" si="0"/>
        <v>16000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39">
        <f t="shared" si="2"/>
        <v>16000</v>
      </c>
      <c r="P53" s="166" t="s">
        <v>490</v>
      </c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  <c r="FB53" s="196"/>
      <c r="FC53" s="196"/>
      <c r="FD53" s="196"/>
      <c r="FE53" s="196"/>
      <c r="FF53" s="196"/>
      <c r="FG53" s="196"/>
      <c r="FH53" s="196"/>
      <c r="FI53" s="196"/>
      <c r="FJ53" s="196"/>
      <c r="FK53" s="196"/>
      <c r="FL53" s="196"/>
      <c r="FM53" s="196"/>
      <c r="FN53" s="196"/>
      <c r="FO53" s="196"/>
      <c r="FP53" s="196"/>
      <c r="FQ53" s="196"/>
      <c r="FR53" s="196"/>
      <c r="FS53" s="196"/>
      <c r="FT53" s="196"/>
      <c r="FU53" s="196"/>
      <c r="FV53" s="196"/>
      <c r="FW53" s="196"/>
      <c r="FX53" s="196"/>
      <c r="FY53" s="196"/>
      <c r="FZ53" s="196"/>
      <c r="GA53" s="196"/>
      <c r="GB53" s="196"/>
      <c r="GC53" s="196"/>
      <c r="GD53" s="196"/>
      <c r="GE53" s="196"/>
      <c r="GF53" s="196"/>
      <c r="GG53" s="196"/>
      <c r="GH53" s="196"/>
      <c r="GI53" s="196"/>
      <c r="GJ53" s="196"/>
      <c r="GK53" s="196"/>
      <c r="GL53" s="196"/>
      <c r="GM53" s="196"/>
    </row>
    <row r="54" spans="1:195" s="159" customFormat="1" ht="29.25" customHeight="1" x14ac:dyDescent="0.2">
      <c r="A54" s="161">
        <v>48</v>
      </c>
      <c r="B54" s="138" t="s">
        <v>505</v>
      </c>
      <c r="C54" s="152" t="s">
        <v>485</v>
      </c>
      <c r="D54" s="165" t="s">
        <v>483</v>
      </c>
      <c r="E54" s="138" t="s">
        <v>483</v>
      </c>
      <c r="F54" s="161" t="s">
        <v>222</v>
      </c>
      <c r="G54" s="139">
        <v>50000</v>
      </c>
      <c r="H54" s="162">
        <v>0</v>
      </c>
      <c r="I54" s="139">
        <f t="shared" ref="I54" si="3">+G54+H54</f>
        <v>50000</v>
      </c>
      <c r="J54" s="156">
        <v>0</v>
      </c>
      <c r="K54" s="167">
        <v>2297.25</v>
      </c>
      <c r="L54" s="156">
        <v>0</v>
      </c>
      <c r="M54" s="156">
        <v>0</v>
      </c>
      <c r="N54" s="139">
        <f t="shared" si="1"/>
        <v>2297.25</v>
      </c>
      <c r="O54" s="139">
        <f t="shared" ref="O54" si="4">+I54-N54</f>
        <v>47702.75</v>
      </c>
      <c r="P54" s="166" t="s">
        <v>490</v>
      </c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7"/>
      <c r="EZ54" s="197"/>
      <c r="FA54" s="197"/>
      <c r="FB54" s="197"/>
      <c r="FC54" s="197"/>
      <c r="FD54" s="197"/>
      <c r="FE54" s="197"/>
      <c r="FF54" s="197"/>
      <c r="FG54" s="197"/>
      <c r="FH54" s="197"/>
      <c r="FI54" s="197"/>
      <c r="FJ54" s="197"/>
      <c r="FK54" s="197"/>
      <c r="FL54" s="197"/>
      <c r="FM54" s="197"/>
      <c r="FN54" s="197"/>
      <c r="FO54" s="197"/>
      <c r="FP54" s="197"/>
      <c r="FQ54" s="197"/>
      <c r="FR54" s="197"/>
      <c r="FS54" s="197"/>
      <c r="FT54" s="197"/>
      <c r="FU54" s="197"/>
      <c r="FV54" s="197"/>
      <c r="FW54" s="197"/>
      <c r="FX54" s="197"/>
      <c r="FY54" s="197"/>
      <c r="FZ54" s="197"/>
      <c r="GA54" s="197"/>
      <c r="GB54" s="197"/>
      <c r="GC54" s="197"/>
      <c r="GD54" s="197"/>
      <c r="GE54" s="197"/>
      <c r="GF54" s="197"/>
      <c r="GG54" s="197"/>
      <c r="GH54" s="197"/>
      <c r="GI54" s="197"/>
      <c r="GJ54" s="197"/>
      <c r="GK54" s="197"/>
      <c r="GL54" s="197"/>
      <c r="GM54" s="197"/>
    </row>
    <row r="55" spans="1:195" s="136" customFormat="1" ht="29.25" customHeight="1" x14ac:dyDescent="0.2">
      <c r="A55" s="161">
        <v>49</v>
      </c>
      <c r="B55" s="138" t="s">
        <v>395</v>
      </c>
      <c r="C55" s="152" t="s">
        <v>485</v>
      </c>
      <c r="D55" s="165" t="s">
        <v>390</v>
      </c>
      <c r="E55" s="138" t="s">
        <v>390</v>
      </c>
      <c r="F55" s="161" t="s">
        <v>221</v>
      </c>
      <c r="G55" s="139">
        <v>12000</v>
      </c>
      <c r="H55" s="162">
        <v>0</v>
      </c>
      <c r="I55" s="139">
        <f t="shared" si="0"/>
        <v>12000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39">
        <f t="shared" si="2"/>
        <v>12000</v>
      </c>
      <c r="P55" s="166" t="s">
        <v>490</v>
      </c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  <c r="FB55" s="196"/>
      <c r="FC55" s="196"/>
      <c r="FD55" s="196"/>
      <c r="FE55" s="196"/>
      <c r="FF55" s="196"/>
      <c r="FG55" s="196"/>
      <c r="FH55" s="196"/>
      <c r="FI55" s="196"/>
      <c r="FJ55" s="196"/>
      <c r="FK55" s="196"/>
      <c r="FL55" s="196"/>
      <c r="FM55" s="196"/>
      <c r="FN55" s="196"/>
      <c r="FO55" s="196"/>
      <c r="FP55" s="196"/>
      <c r="FQ55" s="196"/>
      <c r="FR55" s="196"/>
      <c r="FS55" s="196"/>
      <c r="FT55" s="196"/>
      <c r="FU55" s="196"/>
      <c r="FV55" s="196"/>
      <c r="FW55" s="196"/>
      <c r="FX55" s="196"/>
      <c r="FY55" s="196"/>
      <c r="FZ55" s="196"/>
      <c r="GA55" s="196"/>
      <c r="GB55" s="196"/>
      <c r="GC55" s="196"/>
      <c r="GD55" s="196"/>
      <c r="GE55" s="196"/>
      <c r="GF55" s="196"/>
      <c r="GG55" s="196"/>
      <c r="GH55" s="196"/>
      <c r="GI55" s="196"/>
      <c r="GJ55" s="196"/>
      <c r="GK55" s="196"/>
      <c r="GL55" s="196"/>
      <c r="GM55" s="196"/>
    </row>
    <row r="56" spans="1:195" s="140" customFormat="1" ht="29.25" customHeight="1" x14ac:dyDescent="0.2">
      <c r="A56" s="161">
        <v>50</v>
      </c>
      <c r="B56" s="138" t="s">
        <v>424</v>
      </c>
      <c r="C56" s="152" t="s">
        <v>510</v>
      </c>
      <c r="D56" s="152" t="s">
        <v>10</v>
      </c>
      <c r="E56" s="138" t="s">
        <v>390</v>
      </c>
      <c r="F56" s="161" t="s">
        <v>222</v>
      </c>
      <c r="G56" s="139">
        <v>24000</v>
      </c>
      <c r="H56" s="162">
        <v>0</v>
      </c>
      <c r="I56" s="139">
        <f t="shared" si="0"/>
        <v>24000</v>
      </c>
      <c r="J56" s="156">
        <v>0</v>
      </c>
      <c r="K56" s="156">
        <v>0</v>
      </c>
      <c r="L56" s="156">
        <v>0</v>
      </c>
      <c r="M56" s="139">
        <v>11987.75</v>
      </c>
      <c r="N56" s="139">
        <f t="shared" si="1"/>
        <v>11987.75</v>
      </c>
      <c r="O56" s="139">
        <f t="shared" si="2"/>
        <v>12012.25</v>
      </c>
      <c r="P56" s="166" t="s">
        <v>490</v>
      </c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</row>
    <row r="57" spans="1:195" s="140" customFormat="1" ht="29.25" customHeight="1" x14ac:dyDescent="0.2">
      <c r="A57" s="161">
        <v>51</v>
      </c>
      <c r="B57" s="154" t="s">
        <v>449</v>
      </c>
      <c r="C57" s="155" t="s">
        <v>509</v>
      </c>
      <c r="D57" s="155" t="s">
        <v>10</v>
      </c>
      <c r="E57" s="154" t="s">
        <v>390</v>
      </c>
      <c r="F57" s="170" t="s">
        <v>222</v>
      </c>
      <c r="G57" s="157">
        <v>24000</v>
      </c>
      <c r="H57" s="163">
        <v>0</v>
      </c>
      <c r="I57" s="157">
        <f>+G57+H57</f>
        <v>24000</v>
      </c>
      <c r="J57" s="158">
        <v>0</v>
      </c>
      <c r="K57" s="158">
        <v>0</v>
      </c>
      <c r="L57" s="158">
        <v>0</v>
      </c>
      <c r="M57" s="157">
        <v>11970.73</v>
      </c>
      <c r="N57" s="139">
        <f t="shared" si="1"/>
        <v>11970.73</v>
      </c>
      <c r="O57" s="157">
        <f>+I57-N57</f>
        <v>12029.27</v>
      </c>
      <c r="P57" s="166" t="s">
        <v>490</v>
      </c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</row>
    <row r="58" spans="1:195" s="19" customFormat="1" ht="29.25" customHeight="1" x14ac:dyDescent="0.2">
      <c r="A58" s="161">
        <v>52</v>
      </c>
      <c r="B58" s="138" t="s">
        <v>426</v>
      </c>
      <c r="C58" s="152" t="s">
        <v>486</v>
      </c>
      <c r="D58" s="165" t="s">
        <v>434</v>
      </c>
      <c r="E58" s="138" t="s">
        <v>434</v>
      </c>
      <c r="F58" s="161" t="s">
        <v>222</v>
      </c>
      <c r="G58" s="139">
        <v>150000</v>
      </c>
      <c r="H58" s="162">
        <v>0</v>
      </c>
      <c r="I58" s="139">
        <f t="shared" si="0"/>
        <v>150000</v>
      </c>
      <c r="J58" s="156">
        <v>0</v>
      </c>
      <c r="K58" s="139">
        <v>26082.87</v>
      </c>
      <c r="L58" s="156">
        <v>0</v>
      </c>
      <c r="M58" s="167">
        <v>17175.259999999998</v>
      </c>
      <c r="N58" s="139">
        <f t="shared" si="1"/>
        <v>43258.13</v>
      </c>
      <c r="O58" s="139">
        <f t="shared" si="2"/>
        <v>106741.87</v>
      </c>
      <c r="P58" s="166" t="s">
        <v>490</v>
      </c>
      <c r="Q58" s="196" t="s">
        <v>497</v>
      </c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6"/>
      <c r="FF58" s="196"/>
      <c r="FG58" s="196"/>
      <c r="FH58" s="196"/>
      <c r="FI58" s="196"/>
      <c r="FJ58" s="196"/>
      <c r="FK58" s="196"/>
      <c r="FL58" s="196"/>
      <c r="FM58" s="196"/>
      <c r="FN58" s="196"/>
      <c r="FO58" s="196"/>
      <c r="FP58" s="196"/>
      <c r="FQ58" s="196"/>
      <c r="FR58" s="196"/>
      <c r="FS58" s="196"/>
      <c r="FT58" s="196"/>
      <c r="FU58" s="196"/>
      <c r="FV58" s="196"/>
      <c r="FW58" s="196"/>
      <c r="FX58" s="196"/>
      <c r="FY58" s="196"/>
      <c r="FZ58" s="196"/>
      <c r="GA58" s="196"/>
      <c r="GB58" s="196"/>
      <c r="GC58" s="196"/>
      <c r="GD58" s="196"/>
      <c r="GE58" s="196"/>
      <c r="GF58" s="196"/>
      <c r="GG58" s="196"/>
      <c r="GH58" s="196"/>
      <c r="GI58" s="196"/>
      <c r="GJ58" s="196"/>
      <c r="GK58" s="196"/>
      <c r="GL58" s="196"/>
      <c r="GM58" s="196"/>
    </row>
    <row r="59" spans="1:195" s="19" customFormat="1" ht="29.25" customHeight="1" x14ac:dyDescent="0.2">
      <c r="A59" s="161">
        <v>53</v>
      </c>
      <c r="B59" s="138" t="s">
        <v>427</v>
      </c>
      <c r="C59" s="152" t="s">
        <v>486</v>
      </c>
      <c r="D59" s="165" t="s">
        <v>390</v>
      </c>
      <c r="E59" s="138" t="s">
        <v>390</v>
      </c>
      <c r="F59" s="161" t="s">
        <v>221</v>
      </c>
      <c r="G59" s="139">
        <v>10000</v>
      </c>
      <c r="H59" s="162">
        <v>0</v>
      </c>
      <c r="I59" s="139">
        <f t="shared" si="0"/>
        <v>10000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39">
        <f t="shared" si="2"/>
        <v>10000</v>
      </c>
      <c r="P59" s="166" t="s">
        <v>490</v>
      </c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6"/>
      <c r="ET59" s="196"/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6"/>
      <c r="FF59" s="196"/>
      <c r="FG59" s="196"/>
      <c r="FH59" s="196"/>
      <c r="FI59" s="196"/>
      <c r="FJ59" s="196"/>
      <c r="FK59" s="196"/>
      <c r="FL59" s="196"/>
      <c r="FM59" s="196"/>
      <c r="FN59" s="196"/>
      <c r="FO59" s="196"/>
      <c r="FP59" s="196"/>
      <c r="FQ59" s="196"/>
      <c r="FR59" s="196"/>
      <c r="FS59" s="196"/>
      <c r="FT59" s="196"/>
      <c r="FU59" s="196"/>
      <c r="FV59" s="196"/>
      <c r="FW59" s="196"/>
      <c r="FX59" s="196"/>
      <c r="FY59" s="196"/>
      <c r="FZ59" s="196"/>
      <c r="GA59" s="196"/>
      <c r="GB59" s="196"/>
      <c r="GC59" s="196"/>
      <c r="GD59" s="196"/>
      <c r="GE59" s="196"/>
      <c r="GF59" s="196"/>
      <c r="GG59" s="196"/>
      <c r="GH59" s="196"/>
      <c r="GI59" s="196"/>
      <c r="GJ59" s="196"/>
      <c r="GK59" s="196"/>
      <c r="GL59" s="196"/>
      <c r="GM59" s="196"/>
    </row>
    <row r="60" spans="1:195" s="19" customFormat="1" ht="29.25" customHeight="1" x14ac:dyDescent="0.2">
      <c r="A60" s="161">
        <v>54</v>
      </c>
      <c r="B60" s="138" t="s">
        <v>428</v>
      </c>
      <c r="C60" s="152" t="s">
        <v>486</v>
      </c>
      <c r="D60" s="165" t="s">
        <v>390</v>
      </c>
      <c r="E60" s="138" t="s">
        <v>390</v>
      </c>
      <c r="F60" s="161" t="s">
        <v>222</v>
      </c>
      <c r="G60" s="139">
        <v>12000</v>
      </c>
      <c r="H60" s="162">
        <v>0</v>
      </c>
      <c r="I60" s="139">
        <f t="shared" si="0"/>
        <v>12000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39">
        <f t="shared" si="2"/>
        <v>12000</v>
      </c>
      <c r="P60" s="166" t="s">
        <v>490</v>
      </c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 s="196"/>
      <c r="EC60" s="196"/>
      <c r="ED60" s="196"/>
      <c r="EE60" s="196"/>
      <c r="EF60" s="196"/>
      <c r="EG60" s="196"/>
      <c r="EH60" s="196"/>
      <c r="EI60" s="196"/>
      <c r="EJ60" s="196"/>
      <c r="EK60" s="196"/>
      <c r="EL60" s="196"/>
      <c r="EM60" s="196"/>
      <c r="EN60" s="196"/>
      <c r="EO60" s="196"/>
      <c r="EP60" s="196"/>
      <c r="EQ60" s="196"/>
      <c r="ER60" s="196"/>
      <c r="ES60" s="196"/>
      <c r="ET60" s="196"/>
      <c r="EU60" s="196"/>
      <c r="EV60" s="196"/>
      <c r="EW60" s="196"/>
      <c r="EX60" s="196"/>
      <c r="EY60" s="196"/>
      <c r="EZ60" s="196"/>
      <c r="FA60" s="196"/>
      <c r="FB60" s="196"/>
      <c r="FC60" s="196"/>
      <c r="FD60" s="196"/>
      <c r="FE60" s="196"/>
      <c r="FF60" s="196"/>
      <c r="FG60" s="196"/>
      <c r="FH60" s="196"/>
      <c r="FI60" s="196"/>
      <c r="FJ60" s="196"/>
      <c r="FK60" s="196"/>
      <c r="FL60" s="196"/>
      <c r="FM60" s="196"/>
      <c r="FN60" s="196"/>
      <c r="FO60" s="196"/>
      <c r="FP60" s="196"/>
      <c r="FQ60" s="196"/>
      <c r="FR60" s="196"/>
      <c r="FS60" s="196"/>
      <c r="FT60" s="196"/>
      <c r="FU60" s="196"/>
      <c r="FV60" s="196"/>
      <c r="FW60" s="196"/>
      <c r="FX60" s="196"/>
      <c r="FY60" s="196"/>
      <c r="FZ60" s="196"/>
      <c r="GA60" s="196"/>
      <c r="GB60" s="196"/>
      <c r="GC60" s="196"/>
      <c r="GD60" s="196"/>
      <c r="GE60" s="196"/>
      <c r="GF60" s="196"/>
      <c r="GG60" s="196"/>
      <c r="GH60" s="196"/>
      <c r="GI60" s="196"/>
      <c r="GJ60" s="196"/>
      <c r="GK60" s="196"/>
      <c r="GL60" s="196"/>
      <c r="GM60" s="196"/>
    </row>
    <row r="61" spans="1:195" s="19" customFormat="1" ht="29.25" customHeight="1" x14ac:dyDescent="0.2">
      <c r="A61" s="161">
        <v>55</v>
      </c>
      <c r="B61" s="138" t="s">
        <v>429</v>
      </c>
      <c r="C61" s="152" t="s">
        <v>486</v>
      </c>
      <c r="D61" s="165" t="s">
        <v>390</v>
      </c>
      <c r="E61" s="138" t="s">
        <v>390</v>
      </c>
      <c r="F61" s="161" t="s">
        <v>222</v>
      </c>
      <c r="G61" s="139">
        <v>12000</v>
      </c>
      <c r="H61" s="162">
        <v>0</v>
      </c>
      <c r="I61" s="139">
        <f t="shared" si="0"/>
        <v>12000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39">
        <f t="shared" si="2"/>
        <v>12000</v>
      </c>
      <c r="P61" s="166" t="s">
        <v>490</v>
      </c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6"/>
      <c r="GD61" s="196"/>
      <c r="GE61" s="196"/>
      <c r="GF61" s="196"/>
      <c r="GG61" s="196"/>
      <c r="GH61" s="196"/>
      <c r="GI61" s="196"/>
      <c r="GJ61" s="196"/>
      <c r="GK61" s="196"/>
      <c r="GL61" s="196"/>
      <c r="GM61" s="196"/>
    </row>
    <row r="62" spans="1:195" s="19" customFormat="1" ht="29.25" customHeight="1" x14ac:dyDescent="0.2">
      <c r="A62" s="161">
        <v>56</v>
      </c>
      <c r="B62" s="138" t="s">
        <v>430</v>
      </c>
      <c r="C62" s="152" t="s">
        <v>486</v>
      </c>
      <c r="D62" s="165" t="s">
        <v>390</v>
      </c>
      <c r="E62" s="138" t="s">
        <v>390</v>
      </c>
      <c r="F62" s="161" t="s">
        <v>222</v>
      </c>
      <c r="G62" s="139">
        <v>12000</v>
      </c>
      <c r="H62" s="162">
        <v>0</v>
      </c>
      <c r="I62" s="139">
        <f t="shared" si="0"/>
        <v>12000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39">
        <f t="shared" si="2"/>
        <v>12000</v>
      </c>
      <c r="P62" s="166" t="s">
        <v>490</v>
      </c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6"/>
      <c r="FF62" s="196"/>
      <c r="FG62" s="196"/>
      <c r="FH62" s="196"/>
      <c r="FI62" s="196"/>
      <c r="FJ62" s="196"/>
      <c r="FK62" s="196"/>
      <c r="FL62" s="196"/>
      <c r="FM62" s="196"/>
      <c r="FN62" s="196"/>
      <c r="FO62" s="196"/>
      <c r="FP62" s="196"/>
      <c r="FQ62" s="196"/>
      <c r="FR62" s="196"/>
      <c r="FS62" s="196"/>
      <c r="FT62" s="196"/>
      <c r="FU62" s="196"/>
      <c r="FV62" s="196"/>
      <c r="FW62" s="196"/>
      <c r="FX62" s="196"/>
      <c r="FY62" s="196"/>
      <c r="FZ62" s="196"/>
      <c r="GA62" s="196"/>
      <c r="GB62" s="196"/>
      <c r="GC62" s="196"/>
      <c r="GD62" s="196"/>
      <c r="GE62" s="196"/>
      <c r="GF62" s="196"/>
      <c r="GG62" s="196"/>
      <c r="GH62" s="196"/>
      <c r="GI62" s="196"/>
      <c r="GJ62" s="196"/>
      <c r="GK62" s="196"/>
      <c r="GL62" s="196"/>
      <c r="GM62" s="196"/>
    </row>
    <row r="63" spans="1:195" s="19" customFormat="1" ht="29.25" customHeight="1" x14ac:dyDescent="0.2">
      <c r="A63" s="161">
        <v>57</v>
      </c>
      <c r="B63" s="138" t="s">
        <v>431</v>
      </c>
      <c r="C63" s="152" t="s">
        <v>486</v>
      </c>
      <c r="D63" s="165" t="s">
        <v>390</v>
      </c>
      <c r="E63" s="138" t="s">
        <v>390</v>
      </c>
      <c r="F63" s="161" t="s">
        <v>221</v>
      </c>
      <c r="G63" s="139">
        <v>16000</v>
      </c>
      <c r="H63" s="162">
        <v>0</v>
      </c>
      <c r="I63" s="139">
        <f t="shared" si="0"/>
        <v>16000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39">
        <f t="shared" si="2"/>
        <v>16000</v>
      </c>
      <c r="P63" s="166" t="s">
        <v>490</v>
      </c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96"/>
      <c r="EN63" s="196"/>
      <c r="EO63" s="196"/>
      <c r="EP63" s="196"/>
      <c r="EQ63" s="196"/>
      <c r="ER63" s="196"/>
      <c r="ES63" s="196"/>
      <c r="ET63" s="196"/>
      <c r="EU63" s="196"/>
      <c r="EV63" s="196"/>
      <c r="EW63" s="196"/>
      <c r="EX63" s="196"/>
      <c r="EY63" s="196"/>
      <c r="EZ63" s="196"/>
      <c r="FA63" s="196"/>
      <c r="FB63" s="196"/>
      <c r="FC63" s="196"/>
      <c r="FD63" s="196"/>
      <c r="FE63" s="196"/>
      <c r="FF63" s="196"/>
      <c r="FG63" s="196"/>
      <c r="FH63" s="196"/>
      <c r="FI63" s="196"/>
      <c r="FJ63" s="196"/>
      <c r="FK63" s="196"/>
      <c r="FL63" s="196"/>
      <c r="FM63" s="196"/>
      <c r="FN63" s="196"/>
      <c r="FO63" s="196"/>
      <c r="FP63" s="196"/>
      <c r="FQ63" s="196"/>
      <c r="FR63" s="196"/>
      <c r="FS63" s="196"/>
      <c r="FT63" s="196"/>
      <c r="FU63" s="196"/>
      <c r="FV63" s="196"/>
      <c r="FW63" s="196"/>
      <c r="FX63" s="196"/>
      <c r="FY63" s="196"/>
      <c r="FZ63" s="196"/>
      <c r="GA63" s="196"/>
      <c r="GB63" s="196"/>
      <c r="GC63" s="196"/>
      <c r="GD63" s="196"/>
      <c r="GE63" s="196"/>
      <c r="GF63" s="196"/>
      <c r="GG63" s="196"/>
      <c r="GH63" s="196"/>
      <c r="GI63" s="196"/>
      <c r="GJ63" s="196"/>
      <c r="GK63" s="196"/>
      <c r="GL63" s="196"/>
      <c r="GM63" s="196"/>
    </row>
    <row r="64" spans="1:195" s="19" customFormat="1" ht="29.25" customHeight="1" x14ac:dyDescent="0.2">
      <c r="A64" s="161">
        <v>58</v>
      </c>
      <c r="B64" s="138" t="s">
        <v>432</v>
      </c>
      <c r="C64" s="152" t="s">
        <v>486</v>
      </c>
      <c r="D64" s="165" t="s">
        <v>390</v>
      </c>
      <c r="E64" s="138" t="s">
        <v>390</v>
      </c>
      <c r="F64" s="161" t="s">
        <v>222</v>
      </c>
      <c r="G64" s="139">
        <v>12000</v>
      </c>
      <c r="H64" s="162">
        <v>0</v>
      </c>
      <c r="I64" s="139">
        <f t="shared" si="0"/>
        <v>12000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39">
        <f t="shared" si="2"/>
        <v>12000</v>
      </c>
      <c r="P64" s="166" t="s">
        <v>490</v>
      </c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6"/>
      <c r="FF64" s="196"/>
      <c r="FG64" s="196"/>
      <c r="FH64" s="196"/>
      <c r="FI64" s="196"/>
      <c r="FJ64" s="196"/>
      <c r="FK64" s="196"/>
      <c r="FL64" s="196"/>
      <c r="FM64" s="196"/>
      <c r="FN64" s="196"/>
      <c r="FO64" s="196"/>
      <c r="FP64" s="196"/>
      <c r="FQ64" s="196"/>
      <c r="FR64" s="196"/>
      <c r="FS64" s="196"/>
      <c r="FT64" s="196"/>
      <c r="FU64" s="196"/>
      <c r="FV64" s="196"/>
      <c r="FW64" s="196"/>
      <c r="FX64" s="196"/>
      <c r="FY64" s="196"/>
      <c r="FZ64" s="196"/>
      <c r="GA64" s="196"/>
      <c r="GB64" s="196"/>
      <c r="GC64" s="196"/>
      <c r="GD64" s="196"/>
      <c r="GE64" s="196"/>
      <c r="GF64" s="196"/>
      <c r="GG64" s="196"/>
      <c r="GH64" s="196"/>
      <c r="GI64" s="196"/>
      <c r="GJ64" s="196"/>
      <c r="GK64" s="196"/>
      <c r="GL64" s="196"/>
      <c r="GM64" s="196"/>
    </row>
    <row r="65" spans="1:195" s="19" customFormat="1" ht="29.25" customHeight="1" x14ac:dyDescent="0.2">
      <c r="A65" s="161">
        <v>59</v>
      </c>
      <c r="B65" s="138" t="s">
        <v>433</v>
      </c>
      <c r="C65" s="152" t="s">
        <v>486</v>
      </c>
      <c r="D65" s="165" t="s">
        <v>390</v>
      </c>
      <c r="E65" s="138" t="s">
        <v>390</v>
      </c>
      <c r="F65" s="161" t="s">
        <v>222</v>
      </c>
      <c r="G65" s="139">
        <v>12000</v>
      </c>
      <c r="H65" s="162">
        <v>0</v>
      </c>
      <c r="I65" s="139">
        <f t="shared" si="0"/>
        <v>12000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39">
        <f t="shared" si="2"/>
        <v>12000</v>
      </c>
      <c r="P65" s="166" t="s">
        <v>490</v>
      </c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6"/>
      <c r="FB65" s="196"/>
      <c r="FC65" s="196"/>
      <c r="FD65" s="196"/>
      <c r="FE65" s="196"/>
      <c r="FF65" s="196"/>
      <c r="FG65" s="196"/>
      <c r="FH65" s="196"/>
      <c r="FI65" s="196"/>
      <c r="FJ65" s="196"/>
      <c r="FK65" s="196"/>
      <c r="FL65" s="196"/>
      <c r="FM65" s="196"/>
      <c r="FN65" s="196"/>
      <c r="FO65" s="196"/>
      <c r="FP65" s="196"/>
      <c r="FQ65" s="196"/>
      <c r="FR65" s="196"/>
      <c r="FS65" s="196"/>
      <c r="FT65" s="196"/>
      <c r="FU65" s="196"/>
      <c r="FV65" s="196"/>
      <c r="FW65" s="196"/>
      <c r="FX65" s="196"/>
      <c r="FY65" s="196"/>
      <c r="FZ65" s="196"/>
      <c r="GA65" s="196"/>
      <c r="GB65" s="196"/>
      <c r="GC65" s="196"/>
      <c r="GD65" s="196"/>
      <c r="GE65" s="196"/>
      <c r="GF65" s="196"/>
      <c r="GG65" s="196"/>
      <c r="GH65" s="196"/>
      <c r="GI65" s="196"/>
      <c r="GJ65" s="196"/>
      <c r="GK65" s="196"/>
      <c r="GL65" s="196"/>
      <c r="GM65" s="196"/>
    </row>
    <row r="66" spans="1:195" s="19" customFormat="1" ht="29.25" customHeight="1" x14ac:dyDescent="0.2">
      <c r="A66" s="161">
        <v>60</v>
      </c>
      <c r="B66" s="138" t="s">
        <v>494</v>
      </c>
      <c r="C66" s="152" t="s">
        <v>486</v>
      </c>
      <c r="D66" s="165" t="s">
        <v>472</v>
      </c>
      <c r="E66" s="138" t="s">
        <v>472</v>
      </c>
      <c r="F66" s="161" t="s">
        <v>222</v>
      </c>
      <c r="G66" s="139">
        <v>13000</v>
      </c>
      <c r="H66" s="162">
        <v>0</v>
      </c>
      <c r="I66" s="139">
        <f t="shared" si="0"/>
        <v>13000</v>
      </c>
      <c r="J66" s="156">
        <v>0</v>
      </c>
      <c r="K66" s="156">
        <v>0</v>
      </c>
      <c r="L66" s="156">
        <v>0</v>
      </c>
      <c r="M66" s="167">
        <v>2679</v>
      </c>
      <c r="N66" s="139">
        <f t="shared" si="1"/>
        <v>2679</v>
      </c>
      <c r="O66" s="139">
        <f t="shared" si="2"/>
        <v>10321</v>
      </c>
      <c r="P66" s="166" t="s">
        <v>490</v>
      </c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  <c r="EO66" s="196"/>
      <c r="EP66" s="196"/>
      <c r="EQ66" s="196"/>
      <c r="ER66" s="196"/>
      <c r="ES66" s="196"/>
      <c r="ET66" s="196"/>
      <c r="EU66" s="196"/>
      <c r="EV66" s="196"/>
      <c r="EW66" s="196"/>
      <c r="EX66" s="196"/>
      <c r="EY66" s="196"/>
      <c r="EZ66" s="196"/>
      <c r="FA66" s="196"/>
      <c r="FB66" s="196"/>
      <c r="FC66" s="196"/>
      <c r="FD66" s="196"/>
      <c r="FE66" s="196"/>
      <c r="FF66" s="196"/>
      <c r="FG66" s="196"/>
      <c r="FH66" s="196"/>
      <c r="FI66" s="196"/>
      <c r="FJ66" s="196"/>
      <c r="FK66" s="196"/>
      <c r="FL66" s="196"/>
      <c r="FM66" s="196"/>
      <c r="FN66" s="196"/>
      <c r="FO66" s="196"/>
      <c r="FP66" s="196"/>
      <c r="FQ66" s="196"/>
      <c r="FR66" s="196"/>
      <c r="FS66" s="196"/>
      <c r="FT66" s="196"/>
      <c r="FU66" s="196"/>
      <c r="FV66" s="196"/>
      <c r="FW66" s="196"/>
      <c r="FX66" s="196"/>
      <c r="FY66" s="196"/>
      <c r="FZ66" s="196"/>
      <c r="GA66" s="196"/>
      <c r="GB66" s="196"/>
      <c r="GC66" s="196"/>
      <c r="GD66" s="196"/>
      <c r="GE66" s="196"/>
      <c r="GF66" s="196"/>
      <c r="GG66" s="196"/>
      <c r="GH66" s="196"/>
      <c r="GI66" s="196"/>
      <c r="GJ66" s="196"/>
      <c r="GK66" s="196"/>
      <c r="GL66" s="196"/>
      <c r="GM66" s="196"/>
    </row>
    <row r="67" spans="1:195" s="19" customFormat="1" ht="29.25" customHeight="1" x14ac:dyDescent="0.2">
      <c r="A67" s="161">
        <v>61</v>
      </c>
      <c r="B67" s="138" t="s">
        <v>514</v>
      </c>
      <c r="C67" s="152" t="s">
        <v>486</v>
      </c>
      <c r="D67" s="165" t="s">
        <v>390</v>
      </c>
      <c r="E67" s="165" t="s">
        <v>390</v>
      </c>
      <c r="F67" s="161" t="s">
        <v>222</v>
      </c>
      <c r="G67" s="139">
        <v>16000</v>
      </c>
      <c r="H67" s="162">
        <v>0</v>
      </c>
      <c r="I67" s="139">
        <f t="shared" ref="I67:I113" si="5">+G67+H67</f>
        <v>16000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39">
        <f t="shared" ref="O67:O113" si="6">+I67-N67</f>
        <v>16000</v>
      </c>
      <c r="P67" s="166" t="s">
        <v>490</v>
      </c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6"/>
      <c r="GD67" s="196"/>
      <c r="GE67" s="196"/>
      <c r="GF67" s="196"/>
      <c r="GG67" s="196"/>
      <c r="GH67" s="196"/>
      <c r="GI67" s="196"/>
      <c r="GJ67" s="196"/>
      <c r="GK67" s="196"/>
      <c r="GL67" s="196"/>
      <c r="GM67" s="196"/>
    </row>
    <row r="68" spans="1:195" s="19" customFormat="1" ht="29.25" customHeight="1" x14ac:dyDescent="0.2">
      <c r="A68" s="161">
        <v>62</v>
      </c>
      <c r="B68" s="138" t="s">
        <v>513</v>
      </c>
      <c r="C68" s="152" t="s">
        <v>486</v>
      </c>
      <c r="D68" s="165" t="s">
        <v>390</v>
      </c>
      <c r="E68" s="165" t="s">
        <v>390</v>
      </c>
      <c r="F68" s="161" t="s">
        <v>222</v>
      </c>
      <c r="G68" s="139">
        <v>12000</v>
      </c>
      <c r="H68" s="162">
        <v>0</v>
      </c>
      <c r="I68" s="139">
        <f t="shared" si="5"/>
        <v>12000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39">
        <f t="shared" si="6"/>
        <v>12000</v>
      </c>
      <c r="P68" s="166" t="s">
        <v>490</v>
      </c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6"/>
      <c r="FF68" s="196"/>
      <c r="FG68" s="196"/>
      <c r="FH68" s="196"/>
      <c r="FI68" s="196"/>
      <c r="FJ68" s="196"/>
      <c r="FK68" s="196"/>
      <c r="FL68" s="196"/>
      <c r="FM68" s="196"/>
      <c r="FN68" s="196"/>
      <c r="FO68" s="196"/>
      <c r="FP68" s="196"/>
      <c r="FQ68" s="196"/>
      <c r="FR68" s="196"/>
      <c r="FS68" s="196"/>
      <c r="FT68" s="196"/>
      <c r="FU68" s="196"/>
      <c r="FV68" s="196"/>
      <c r="FW68" s="196"/>
      <c r="FX68" s="196"/>
      <c r="FY68" s="196"/>
      <c r="FZ68" s="196"/>
      <c r="GA68" s="196"/>
      <c r="GB68" s="196"/>
      <c r="GC68" s="196"/>
      <c r="GD68" s="196"/>
      <c r="GE68" s="196"/>
      <c r="GF68" s="196"/>
      <c r="GG68" s="196"/>
      <c r="GH68" s="196"/>
      <c r="GI68" s="196"/>
      <c r="GJ68" s="196"/>
      <c r="GK68" s="196"/>
      <c r="GL68" s="196"/>
      <c r="GM68" s="196"/>
    </row>
    <row r="69" spans="1:195" s="19" customFormat="1" ht="29.25" customHeight="1" x14ac:dyDescent="0.2">
      <c r="A69" s="161">
        <v>63</v>
      </c>
      <c r="B69" s="138" t="s">
        <v>512</v>
      </c>
      <c r="C69" s="152" t="s">
        <v>486</v>
      </c>
      <c r="D69" s="165" t="s">
        <v>390</v>
      </c>
      <c r="E69" s="165" t="s">
        <v>390</v>
      </c>
      <c r="F69" s="161" t="s">
        <v>222</v>
      </c>
      <c r="G69" s="139">
        <v>12000</v>
      </c>
      <c r="H69" s="162">
        <v>0</v>
      </c>
      <c r="I69" s="139">
        <f t="shared" ref="I69:I77" si="7">+G69+H69</f>
        <v>12000</v>
      </c>
      <c r="J69" s="156">
        <v>0</v>
      </c>
      <c r="K69" s="156">
        <v>0</v>
      </c>
      <c r="L69" s="156">
        <v>0</v>
      </c>
      <c r="M69" s="156">
        <v>0</v>
      </c>
      <c r="N69" s="156">
        <v>0</v>
      </c>
      <c r="O69" s="139">
        <f t="shared" ref="O69:O71" si="8">+I69-N69</f>
        <v>12000</v>
      </c>
      <c r="P69" s="166" t="s">
        <v>490</v>
      </c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  <c r="EO69" s="196"/>
      <c r="EP69" s="196"/>
      <c r="EQ69" s="196"/>
      <c r="ER69" s="196"/>
      <c r="ES69" s="196"/>
      <c r="ET69" s="196"/>
      <c r="EU69" s="196"/>
      <c r="EV69" s="196"/>
      <c r="EW69" s="196"/>
      <c r="EX69" s="196"/>
      <c r="EY69" s="196"/>
      <c r="EZ69" s="196"/>
      <c r="FA69" s="196"/>
      <c r="FB69" s="196"/>
      <c r="FC69" s="196"/>
      <c r="FD69" s="196"/>
      <c r="FE69" s="196"/>
      <c r="FF69" s="196"/>
      <c r="FG69" s="196"/>
      <c r="FH69" s="196"/>
      <c r="FI69" s="196"/>
      <c r="FJ69" s="196"/>
      <c r="FK69" s="196"/>
      <c r="FL69" s="196"/>
      <c r="FM69" s="196"/>
      <c r="FN69" s="196"/>
      <c r="FO69" s="196"/>
      <c r="FP69" s="196"/>
      <c r="FQ69" s="196"/>
      <c r="FR69" s="196"/>
      <c r="FS69" s="196"/>
      <c r="FT69" s="196"/>
      <c r="FU69" s="196"/>
      <c r="FV69" s="196"/>
      <c r="FW69" s="196"/>
      <c r="FX69" s="196"/>
      <c r="FY69" s="196"/>
      <c r="FZ69" s="196"/>
      <c r="GA69" s="196"/>
      <c r="GB69" s="196"/>
      <c r="GC69" s="196"/>
      <c r="GD69" s="196"/>
      <c r="GE69" s="196"/>
      <c r="GF69" s="196"/>
      <c r="GG69" s="196"/>
      <c r="GH69" s="196"/>
      <c r="GI69" s="196"/>
      <c r="GJ69" s="196"/>
      <c r="GK69" s="196"/>
      <c r="GL69" s="196"/>
      <c r="GM69" s="196"/>
    </row>
    <row r="70" spans="1:195" s="19" customFormat="1" ht="29.25" customHeight="1" x14ac:dyDescent="0.2">
      <c r="A70" s="161">
        <v>64</v>
      </c>
      <c r="B70" s="138" t="s">
        <v>515</v>
      </c>
      <c r="C70" s="152" t="s">
        <v>486</v>
      </c>
      <c r="D70" s="165" t="s">
        <v>390</v>
      </c>
      <c r="E70" s="165" t="s">
        <v>390</v>
      </c>
      <c r="F70" s="161" t="s">
        <v>222</v>
      </c>
      <c r="G70" s="139">
        <v>13000</v>
      </c>
      <c r="H70" s="162">
        <v>0</v>
      </c>
      <c r="I70" s="139">
        <f t="shared" si="7"/>
        <v>13000</v>
      </c>
      <c r="J70" s="156">
        <v>0</v>
      </c>
      <c r="K70" s="156">
        <v>0</v>
      </c>
      <c r="L70" s="156">
        <v>0</v>
      </c>
      <c r="M70" s="156">
        <v>0</v>
      </c>
      <c r="N70" s="156">
        <v>0</v>
      </c>
      <c r="O70" s="139">
        <f t="shared" si="8"/>
        <v>13000</v>
      </c>
      <c r="P70" s="166" t="s">
        <v>490</v>
      </c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  <c r="EO70" s="196"/>
      <c r="EP70" s="196"/>
      <c r="EQ70" s="196"/>
      <c r="ER70" s="196"/>
      <c r="ES70" s="196"/>
      <c r="ET70" s="196"/>
      <c r="EU70" s="196"/>
      <c r="EV70" s="196"/>
      <c r="EW70" s="196"/>
      <c r="EX70" s="196"/>
      <c r="EY70" s="196"/>
      <c r="EZ70" s="196"/>
      <c r="FA70" s="196"/>
      <c r="FB70" s="196"/>
      <c r="FC70" s="196"/>
      <c r="FD70" s="196"/>
      <c r="FE70" s="196"/>
      <c r="FF70" s="196"/>
      <c r="FG70" s="196"/>
      <c r="FH70" s="196"/>
      <c r="FI70" s="196"/>
      <c r="FJ70" s="196"/>
      <c r="FK70" s="196"/>
      <c r="FL70" s="196"/>
      <c r="FM70" s="196"/>
      <c r="FN70" s="196"/>
      <c r="FO70" s="196"/>
      <c r="FP70" s="196"/>
      <c r="FQ70" s="196"/>
      <c r="FR70" s="196"/>
      <c r="FS70" s="196"/>
      <c r="FT70" s="196"/>
      <c r="FU70" s="196"/>
      <c r="FV70" s="196"/>
      <c r="FW70" s="196"/>
      <c r="FX70" s="196"/>
      <c r="FY70" s="196"/>
      <c r="FZ70" s="196"/>
      <c r="GA70" s="196"/>
      <c r="GB70" s="196"/>
      <c r="GC70" s="196"/>
      <c r="GD70" s="196"/>
      <c r="GE70" s="196"/>
      <c r="GF70" s="196"/>
      <c r="GG70" s="196"/>
      <c r="GH70" s="196"/>
      <c r="GI70" s="196"/>
      <c r="GJ70" s="196"/>
      <c r="GK70" s="196"/>
      <c r="GL70" s="196"/>
      <c r="GM70" s="196"/>
    </row>
    <row r="71" spans="1:195" s="19" customFormat="1" ht="29.25" customHeight="1" x14ac:dyDescent="0.2">
      <c r="A71" s="161">
        <v>65</v>
      </c>
      <c r="B71" s="138" t="s">
        <v>516</v>
      </c>
      <c r="C71" s="152" t="s">
        <v>486</v>
      </c>
      <c r="D71" s="165" t="s">
        <v>390</v>
      </c>
      <c r="E71" s="165" t="s">
        <v>390</v>
      </c>
      <c r="F71" s="161" t="s">
        <v>222</v>
      </c>
      <c r="G71" s="139">
        <v>10000</v>
      </c>
      <c r="H71" s="162">
        <v>0</v>
      </c>
      <c r="I71" s="139">
        <f t="shared" si="7"/>
        <v>10000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39">
        <f t="shared" si="8"/>
        <v>10000</v>
      </c>
      <c r="P71" s="166" t="s">
        <v>490</v>
      </c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96"/>
      <c r="EN71" s="196"/>
      <c r="EO71" s="196"/>
      <c r="EP71" s="196"/>
      <c r="EQ71" s="196"/>
      <c r="ER71" s="196"/>
      <c r="ES71" s="196"/>
      <c r="ET71" s="196"/>
      <c r="EU71" s="196"/>
      <c r="EV71" s="196"/>
      <c r="EW71" s="196"/>
      <c r="EX71" s="196"/>
      <c r="EY71" s="196"/>
      <c r="EZ71" s="196"/>
      <c r="FA71" s="196"/>
      <c r="FB71" s="196"/>
      <c r="FC71" s="196"/>
      <c r="FD71" s="196"/>
      <c r="FE71" s="196"/>
      <c r="FF71" s="196"/>
      <c r="FG71" s="196"/>
      <c r="FH71" s="196"/>
      <c r="FI71" s="196"/>
      <c r="FJ71" s="196"/>
      <c r="FK71" s="196"/>
      <c r="FL71" s="196"/>
      <c r="FM71" s="196"/>
      <c r="FN71" s="196"/>
      <c r="FO71" s="196"/>
      <c r="FP71" s="196"/>
      <c r="FQ71" s="196"/>
      <c r="FR71" s="196"/>
      <c r="FS71" s="196"/>
      <c r="FT71" s="196"/>
      <c r="FU71" s="196"/>
      <c r="FV71" s="196"/>
      <c r="FW71" s="196"/>
      <c r="FX71" s="196"/>
      <c r="FY71" s="196"/>
      <c r="FZ71" s="196"/>
      <c r="GA71" s="196"/>
      <c r="GB71" s="196"/>
      <c r="GC71" s="196"/>
      <c r="GD71" s="196"/>
      <c r="GE71" s="196"/>
      <c r="GF71" s="196"/>
      <c r="GG71" s="196"/>
      <c r="GH71" s="196"/>
      <c r="GI71" s="196"/>
      <c r="GJ71" s="196"/>
      <c r="GK71" s="196"/>
      <c r="GL71" s="196"/>
      <c r="GM71" s="196"/>
    </row>
    <row r="72" spans="1:195" s="19" customFormat="1" ht="29.25" customHeight="1" x14ac:dyDescent="0.2">
      <c r="A72" s="161">
        <v>66</v>
      </c>
      <c r="B72" s="138" t="s">
        <v>517</v>
      </c>
      <c r="C72" s="152" t="s">
        <v>486</v>
      </c>
      <c r="D72" s="165" t="s">
        <v>390</v>
      </c>
      <c r="E72" s="165" t="s">
        <v>390</v>
      </c>
      <c r="F72" s="161" t="s">
        <v>222</v>
      </c>
      <c r="G72" s="139">
        <v>16000</v>
      </c>
      <c r="H72" s="162">
        <v>0</v>
      </c>
      <c r="I72" s="139">
        <f t="shared" si="7"/>
        <v>16000</v>
      </c>
      <c r="J72" s="156">
        <v>0</v>
      </c>
      <c r="K72" s="156">
        <v>0</v>
      </c>
      <c r="L72" s="156">
        <v>0</v>
      </c>
      <c r="M72" s="156">
        <v>0</v>
      </c>
      <c r="N72" s="156">
        <v>0</v>
      </c>
      <c r="O72" s="139">
        <f t="shared" ref="O72:O77" si="9">+I72-N72</f>
        <v>16000</v>
      </c>
      <c r="P72" s="166" t="s">
        <v>490</v>
      </c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  <c r="EO72" s="196"/>
      <c r="EP72" s="196"/>
      <c r="EQ72" s="196"/>
      <c r="ER72" s="196"/>
      <c r="ES72" s="196"/>
      <c r="ET72" s="196"/>
      <c r="EU72" s="196"/>
      <c r="EV72" s="196"/>
      <c r="EW72" s="196"/>
      <c r="EX72" s="196"/>
      <c r="EY72" s="196"/>
      <c r="EZ72" s="196"/>
      <c r="FA72" s="196"/>
      <c r="FB72" s="196"/>
      <c r="FC72" s="196"/>
      <c r="FD72" s="196"/>
      <c r="FE72" s="196"/>
      <c r="FF72" s="196"/>
      <c r="FG72" s="196"/>
      <c r="FH72" s="196"/>
      <c r="FI72" s="196"/>
      <c r="FJ72" s="196"/>
      <c r="FK72" s="196"/>
      <c r="FL72" s="196"/>
      <c r="FM72" s="196"/>
      <c r="FN72" s="196"/>
      <c r="FO72" s="196"/>
      <c r="FP72" s="196"/>
      <c r="FQ72" s="196"/>
      <c r="FR72" s="196"/>
      <c r="FS72" s="196"/>
      <c r="FT72" s="196"/>
      <c r="FU72" s="196"/>
      <c r="FV72" s="196"/>
      <c r="FW72" s="196"/>
      <c r="FX72" s="196"/>
      <c r="FY72" s="196"/>
      <c r="FZ72" s="196"/>
      <c r="GA72" s="196"/>
      <c r="GB72" s="196"/>
      <c r="GC72" s="196"/>
      <c r="GD72" s="196"/>
      <c r="GE72" s="196"/>
      <c r="GF72" s="196"/>
      <c r="GG72" s="196"/>
      <c r="GH72" s="196"/>
      <c r="GI72" s="196"/>
      <c r="GJ72" s="196"/>
      <c r="GK72" s="196"/>
      <c r="GL72" s="196"/>
      <c r="GM72" s="196"/>
    </row>
    <row r="73" spans="1:195" s="19" customFormat="1" ht="29.25" customHeight="1" x14ac:dyDescent="0.2">
      <c r="A73" s="161">
        <v>67</v>
      </c>
      <c r="B73" s="138" t="s">
        <v>518</v>
      </c>
      <c r="C73" s="152" t="s">
        <v>486</v>
      </c>
      <c r="D73" s="165" t="s">
        <v>390</v>
      </c>
      <c r="E73" s="165" t="s">
        <v>390</v>
      </c>
      <c r="F73" s="161" t="s">
        <v>222</v>
      </c>
      <c r="G73" s="139">
        <v>16000</v>
      </c>
      <c r="H73" s="162">
        <v>0</v>
      </c>
      <c r="I73" s="139">
        <f t="shared" si="7"/>
        <v>16000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39">
        <f t="shared" si="9"/>
        <v>16000</v>
      </c>
      <c r="P73" s="166" t="s">
        <v>490</v>
      </c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  <c r="EO73" s="196"/>
      <c r="EP73" s="196"/>
      <c r="EQ73" s="196"/>
      <c r="ER73" s="196"/>
      <c r="ES73" s="196"/>
      <c r="ET73" s="196"/>
      <c r="EU73" s="196"/>
      <c r="EV73" s="196"/>
      <c r="EW73" s="196"/>
      <c r="EX73" s="196"/>
      <c r="EY73" s="196"/>
      <c r="EZ73" s="196"/>
      <c r="FA73" s="196"/>
      <c r="FB73" s="196"/>
      <c r="FC73" s="196"/>
      <c r="FD73" s="196"/>
      <c r="FE73" s="196"/>
      <c r="FF73" s="196"/>
      <c r="FG73" s="196"/>
      <c r="FH73" s="196"/>
      <c r="FI73" s="196"/>
      <c r="FJ73" s="196"/>
      <c r="FK73" s="196"/>
      <c r="FL73" s="196"/>
      <c r="FM73" s="196"/>
      <c r="FN73" s="196"/>
      <c r="FO73" s="196"/>
      <c r="FP73" s="196"/>
      <c r="FQ73" s="196"/>
      <c r="FR73" s="196"/>
      <c r="FS73" s="196"/>
      <c r="FT73" s="196"/>
      <c r="FU73" s="196"/>
      <c r="FV73" s="196"/>
      <c r="FW73" s="196"/>
      <c r="FX73" s="196"/>
      <c r="FY73" s="196"/>
      <c r="FZ73" s="196"/>
      <c r="GA73" s="196"/>
      <c r="GB73" s="196"/>
      <c r="GC73" s="196"/>
      <c r="GD73" s="196"/>
      <c r="GE73" s="196"/>
      <c r="GF73" s="196"/>
      <c r="GG73" s="196"/>
      <c r="GH73" s="196"/>
      <c r="GI73" s="196"/>
      <c r="GJ73" s="196"/>
      <c r="GK73" s="196"/>
      <c r="GL73" s="196"/>
      <c r="GM73" s="196"/>
    </row>
    <row r="74" spans="1:195" s="19" customFormat="1" ht="29.25" customHeight="1" x14ac:dyDescent="0.2">
      <c r="A74" s="161">
        <v>68</v>
      </c>
      <c r="B74" s="138" t="s">
        <v>519</v>
      </c>
      <c r="C74" s="152" t="s">
        <v>486</v>
      </c>
      <c r="D74" s="165" t="s">
        <v>390</v>
      </c>
      <c r="E74" s="165" t="s">
        <v>390</v>
      </c>
      <c r="F74" s="161" t="s">
        <v>222</v>
      </c>
      <c r="G74" s="139">
        <v>16000</v>
      </c>
      <c r="H74" s="162">
        <v>0</v>
      </c>
      <c r="I74" s="139">
        <f t="shared" si="7"/>
        <v>16000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39">
        <f t="shared" si="9"/>
        <v>16000</v>
      </c>
      <c r="P74" s="166" t="s">
        <v>490</v>
      </c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196"/>
      <c r="EL74" s="196"/>
      <c r="EM74" s="196"/>
      <c r="EN74" s="196"/>
      <c r="EO74" s="196"/>
      <c r="EP74" s="196"/>
      <c r="EQ74" s="196"/>
      <c r="ER74" s="196"/>
      <c r="ES74" s="196"/>
      <c r="ET74" s="196"/>
      <c r="EU74" s="196"/>
      <c r="EV74" s="196"/>
      <c r="EW74" s="196"/>
      <c r="EX74" s="196"/>
      <c r="EY74" s="196"/>
      <c r="EZ74" s="196"/>
      <c r="FA74" s="196"/>
      <c r="FB74" s="196"/>
      <c r="FC74" s="196"/>
      <c r="FD74" s="196"/>
      <c r="FE74" s="196"/>
      <c r="FF74" s="196"/>
      <c r="FG74" s="196"/>
      <c r="FH74" s="196"/>
      <c r="FI74" s="196"/>
      <c r="FJ74" s="196"/>
      <c r="FK74" s="196"/>
      <c r="FL74" s="196"/>
      <c r="FM74" s="196"/>
      <c r="FN74" s="196"/>
      <c r="FO74" s="196"/>
      <c r="FP74" s="196"/>
      <c r="FQ74" s="196"/>
      <c r="FR74" s="196"/>
      <c r="FS74" s="196"/>
      <c r="FT74" s="196"/>
      <c r="FU74" s="196"/>
      <c r="FV74" s="196"/>
      <c r="FW74" s="196"/>
      <c r="FX74" s="196"/>
      <c r="FY74" s="196"/>
      <c r="FZ74" s="196"/>
      <c r="GA74" s="196"/>
      <c r="GB74" s="196"/>
      <c r="GC74" s="196"/>
      <c r="GD74" s="196"/>
      <c r="GE74" s="196"/>
      <c r="GF74" s="196"/>
      <c r="GG74" s="196"/>
      <c r="GH74" s="196"/>
      <c r="GI74" s="196"/>
      <c r="GJ74" s="196"/>
      <c r="GK74" s="196"/>
      <c r="GL74" s="196"/>
      <c r="GM74" s="196"/>
    </row>
    <row r="75" spans="1:195" s="19" customFormat="1" ht="29.25" customHeight="1" x14ac:dyDescent="0.2">
      <c r="A75" s="161">
        <v>69</v>
      </c>
      <c r="B75" s="138" t="s">
        <v>520</v>
      </c>
      <c r="C75" s="152" t="s">
        <v>486</v>
      </c>
      <c r="D75" s="165" t="s">
        <v>390</v>
      </c>
      <c r="E75" s="165" t="s">
        <v>390</v>
      </c>
      <c r="F75" s="161" t="s">
        <v>222</v>
      </c>
      <c r="G75" s="139">
        <v>13000</v>
      </c>
      <c r="H75" s="162">
        <v>0</v>
      </c>
      <c r="I75" s="139">
        <f t="shared" si="7"/>
        <v>13000</v>
      </c>
      <c r="J75" s="156">
        <v>0</v>
      </c>
      <c r="K75" s="156">
        <v>0</v>
      </c>
      <c r="L75" s="156">
        <v>0</v>
      </c>
      <c r="M75" s="156">
        <v>0</v>
      </c>
      <c r="N75" s="156">
        <v>0</v>
      </c>
      <c r="O75" s="139">
        <f t="shared" si="9"/>
        <v>13000</v>
      </c>
      <c r="P75" s="166" t="s">
        <v>490</v>
      </c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96"/>
      <c r="EN75" s="196"/>
      <c r="EO75" s="196"/>
      <c r="EP75" s="196"/>
      <c r="EQ75" s="196"/>
      <c r="ER75" s="196"/>
      <c r="ES75" s="196"/>
      <c r="ET75" s="196"/>
      <c r="EU75" s="196"/>
      <c r="EV75" s="196"/>
      <c r="EW75" s="196"/>
      <c r="EX75" s="196"/>
      <c r="EY75" s="196"/>
      <c r="EZ75" s="196"/>
      <c r="FA75" s="196"/>
      <c r="FB75" s="196"/>
      <c r="FC75" s="196"/>
      <c r="FD75" s="196"/>
      <c r="FE75" s="196"/>
      <c r="FF75" s="196"/>
      <c r="FG75" s="196"/>
      <c r="FH75" s="196"/>
      <c r="FI75" s="196"/>
      <c r="FJ75" s="196"/>
      <c r="FK75" s="196"/>
      <c r="FL75" s="196"/>
      <c r="FM75" s="196"/>
      <c r="FN75" s="196"/>
      <c r="FO75" s="196"/>
      <c r="FP75" s="196"/>
      <c r="FQ75" s="196"/>
      <c r="FR75" s="196"/>
      <c r="FS75" s="196"/>
      <c r="FT75" s="196"/>
      <c r="FU75" s="196"/>
      <c r="FV75" s="196"/>
      <c r="FW75" s="196"/>
      <c r="FX75" s="196"/>
      <c r="FY75" s="196"/>
      <c r="FZ75" s="196"/>
      <c r="GA75" s="196"/>
      <c r="GB75" s="196"/>
      <c r="GC75" s="196"/>
      <c r="GD75" s="196"/>
      <c r="GE75" s="196"/>
      <c r="GF75" s="196"/>
      <c r="GG75" s="196"/>
      <c r="GH75" s="196"/>
      <c r="GI75" s="196"/>
      <c r="GJ75" s="196"/>
      <c r="GK75" s="196"/>
      <c r="GL75" s="196"/>
      <c r="GM75" s="196"/>
    </row>
    <row r="76" spans="1:195" s="19" customFormat="1" ht="29.25" customHeight="1" x14ac:dyDescent="0.2">
      <c r="A76" s="161">
        <v>70</v>
      </c>
      <c r="B76" s="138" t="s">
        <v>521</v>
      </c>
      <c r="C76" s="152" t="s">
        <v>486</v>
      </c>
      <c r="D76" s="165" t="s">
        <v>390</v>
      </c>
      <c r="E76" s="165" t="s">
        <v>390</v>
      </c>
      <c r="F76" s="161" t="s">
        <v>222</v>
      </c>
      <c r="G76" s="139">
        <v>10000</v>
      </c>
      <c r="H76" s="162">
        <v>0</v>
      </c>
      <c r="I76" s="139">
        <f t="shared" si="7"/>
        <v>10000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39">
        <f t="shared" si="9"/>
        <v>10000</v>
      </c>
      <c r="P76" s="166" t="s">
        <v>490</v>
      </c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196"/>
      <c r="DY76" s="196"/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  <c r="EO76" s="196"/>
      <c r="EP76" s="196"/>
      <c r="EQ76" s="196"/>
      <c r="ER76" s="196"/>
      <c r="ES76" s="196"/>
      <c r="ET76" s="196"/>
      <c r="EU76" s="196"/>
      <c r="EV76" s="196"/>
      <c r="EW76" s="196"/>
      <c r="EX76" s="196"/>
      <c r="EY76" s="196"/>
      <c r="EZ76" s="196"/>
      <c r="FA76" s="196"/>
      <c r="FB76" s="196"/>
      <c r="FC76" s="196"/>
      <c r="FD76" s="196"/>
      <c r="FE76" s="196"/>
      <c r="FF76" s="196"/>
      <c r="FG76" s="196"/>
      <c r="FH76" s="196"/>
      <c r="FI76" s="196"/>
      <c r="FJ76" s="196"/>
      <c r="FK76" s="196"/>
      <c r="FL76" s="196"/>
      <c r="FM76" s="196"/>
      <c r="FN76" s="196"/>
      <c r="FO76" s="196"/>
      <c r="FP76" s="196"/>
      <c r="FQ76" s="196"/>
      <c r="FR76" s="196"/>
      <c r="FS76" s="196"/>
      <c r="FT76" s="196"/>
      <c r="FU76" s="196"/>
      <c r="FV76" s="196"/>
      <c r="FW76" s="196"/>
      <c r="FX76" s="196"/>
      <c r="FY76" s="196"/>
      <c r="FZ76" s="196"/>
      <c r="GA76" s="196"/>
      <c r="GB76" s="196"/>
      <c r="GC76" s="196"/>
      <c r="GD76" s="196"/>
      <c r="GE76" s="196"/>
      <c r="GF76" s="196"/>
      <c r="GG76" s="196"/>
      <c r="GH76" s="196"/>
      <c r="GI76" s="196"/>
      <c r="GJ76" s="196"/>
      <c r="GK76" s="196"/>
      <c r="GL76" s="196"/>
      <c r="GM76" s="196"/>
    </row>
    <row r="77" spans="1:195" s="19" customFormat="1" ht="29.25" customHeight="1" x14ac:dyDescent="0.2">
      <c r="A77" s="161">
        <v>71</v>
      </c>
      <c r="B77" s="138" t="s">
        <v>522</v>
      </c>
      <c r="C77" s="152" t="s">
        <v>486</v>
      </c>
      <c r="D77" s="165" t="s">
        <v>390</v>
      </c>
      <c r="E77" s="165" t="s">
        <v>390</v>
      </c>
      <c r="F77" s="161" t="s">
        <v>222</v>
      </c>
      <c r="G77" s="139">
        <v>12000</v>
      </c>
      <c r="H77" s="162">
        <v>0</v>
      </c>
      <c r="I77" s="139">
        <f t="shared" si="7"/>
        <v>12000</v>
      </c>
      <c r="J77" s="156">
        <v>0</v>
      </c>
      <c r="K77" s="156">
        <v>0</v>
      </c>
      <c r="L77" s="156">
        <v>0</v>
      </c>
      <c r="M77" s="156">
        <v>0</v>
      </c>
      <c r="N77" s="156">
        <v>0</v>
      </c>
      <c r="O77" s="139">
        <f t="shared" si="9"/>
        <v>12000</v>
      </c>
      <c r="P77" s="166" t="s">
        <v>490</v>
      </c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  <c r="FB77" s="196"/>
      <c r="FC77" s="196"/>
      <c r="FD77" s="196"/>
      <c r="FE77" s="196"/>
      <c r="FF77" s="196"/>
      <c r="FG77" s="196"/>
      <c r="FH77" s="196"/>
      <c r="FI77" s="196"/>
      <c r="FJ77" s="196"/>
      <c r="FK77" s="196"/>
      <c r="FL77" s="196"/>
      <c r="FM77" s="196"/>
      <c r="FN77" s="196"/>
      <c r="FO77" s="196"/>
      <c r="FP77" s="196"/>
      <c r="FQ77" s="196"/>
      <c r="FR77" s="196"/>
      <c r="FS77" s="196"/>
      <c r="FT77" s="196"/>
      <c r="FU77" s="196"/>
      <c r="FV77" s="196"/>
      <c r="FW77" s="196"/>
      <c r="FX77" s="196"/>
      <c r="FY77" s="196"/>
      <c r="FZ77" s="196"/>
      <c r="GA77" s="196"/>
      <c r="GB77" s="196"/>
      <c r="GC77" s="196"/>
      <c r="GD77" s="196"/>
      <c r="GE77" s="196"/>
      <c r="GF77" s="196"/>
      <c r="GG77" s="196"/>
      <c r="GH77" s="196"/>
      <c r="GI77" s="196"/>
      <c r="GJ77" s="196"/>
      <c r="GK77" s="196"/>
      <c r="GL77" s="196"/>
      <c r="GM77" s="196"/>
    </row>
    <row r="78" spans="1:195" s="19" customFormat="1" ht="29.25" customHeight="1" x14ac:dyDescent="0.2">
      <c r="A78" s="161">
        <v>72</v>
      </c>
      <c r="B78" s="138" t="s">
        <v>450</v>
      </c>
      <c r="C78" s="152" t="s">
        <v>486</v>
      </c>
      <c r="D78" s="165" t="s">
        <v>390</v>
      </c>
      <c r="E78" s="138" t="s">
        <v>390</v>
      </c>
      <c r="F78" s="161" t="s">
        <v>221</v>
      </c>
      <c r="G78" s="139">
        <v>34000</v>
      </c>
      <c r="H78" s="162">
        <v>0</v>
      </c>
      <c r="I78" s="139">
        <f t="shared" si="5"/>
        <v>34000</v>
      </c>
      <c r="J78" s="156">
        <v>0</v>
      </c>
      <c r="K78" s="156">
        <v>0</v>
      </c>
      <c r="L78" s="156">
        <v>0</v>
      </c>
      <c r="M78" s="156">
        <v>0</v>
      </c>
      <c r="N78" s="139">
        <f t="shared" ref="N78:N113" si="10">+J78+K78+L78+M78</f>
        <v>0</v>
      </c>
      <c r="O78" s="139">
        <f t="shared" si="6"/>
        <v>34000</v>
      </c>
      <c r="P78" s="166" t="s">
        <v>490</v>
      </c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  <c r="FB78" s="196"/>
      <c r="FC78" s="196"/>
      <c r="FD78" s="196"/>
      <c r="FE78" s="196"/>
      <c r="FF78" s="196"/>
      <c r="FG78" s="196"/>
      <c r="FH78" s="196"/>
      <c r="FI78" s="196"/>
      <c r="FJ78" s="196"/>
      <c r="FK78" s="196"/>
      <c r="FL78" s="196"/>
      <c r="FM78" s="196"/>
      <c r="FN78" s="196"/>
      <c r="FO78" s="196"/>
      <c r="FP78" s="196"/>
      <c r="FQ78" s="196"/>
      <c r="FR78" s="196"/>
      <c r="FS78" s="196"/>
      <c r="FT78" s="196"/>
      <c r="FU78" s="196"/>
      <c r="FV78" s="196"/>
      <c r="FW78" s="196"/>
      <c r="FX78" s="196"/>
      <c r="FY78" s="196"/>
      <c r="FZ78" s="196"/>
      <c r="GA78" s="196"/>
      <c r="GB78" s="196"/>
      <c r="GC78" s="196"/>
      <c r="GD78" s="196"/>
      <c r="GE78" s="196"/>
      <c r="GF78" s="196"/>
      <c r="GG78" s="196"/>
      <c r="GH78" s="196"/>
      <c r="GI78" s="196"/>
      <c r="GJ78" s="196"/>
      <c r="GK78" s="196"/>
      <c r="GL78" s="196"/>
      <c r="GM78" s="196"/>
    </row>
    <row r="79" spans="1:195" s="19" customFormat="1" ht="29.25" customHeight="1" x14ac:dyDescent="0.2">
      <c r="A79" s="161">
        <v>73</v>
      </c>
      <c r="B79" s="138" t="s">
        <v>451</v>
      </c>
      <c r="C79" s="152" t="s">
        <v>486</v>
      </c>
      <c r="D79" s="165" t="s">
        <v>390</v>
      </c>
      <c r="E79" s="138" t="s">
        <v>390</v>
      </c>
      <c r="F79" s="161" t="s">
        <v>222</v>
      </c>
      <c r="G79" s="139">
        <v>16000</v>
      </c>
      <c r="H79" s="162">
        <v>0</v>
      </c>
      <c r="I79" s="139">
        <f t="shared" si="5"/>
        <v>16000</v>
      </c>
      <c r="J79" s="156">
        <v>0</v>
      </c>
      <c r="K79" s="156">
        <v>0</v>
      </c>
      <c r="L79" s="156">
        <v>0</v>
      </c>
      <c r="M79" s="139">
        <v>4745.5200000000004</v>
      </c>
      <c r="N79" s="139">
        <f t="shared" si="10"/>
        <v>4745.5200000000004</v>
      </c>
      <c r="O79" s="139">
        <f t="shared" si="6"/>
        <v>11254.48</v>
      </c>
      <c r="P79" s="166" t="s">
        <v>490</v>
      </c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6"/>
      <c r="EW79" s="196"/>
      <c r="EX79" s="196"/>
      <c r="EY79" s="196"/>
      <c r="EZ79" s="196"/>
      <c r="FA79" s="196"/>
      <c r="FB79" s="196"/>
      <c r="FC79" s="196"/>
      <c r="FD79" s="196"/>
      <c r="FE79" s="196"/>
      <c r="FF79" s="196"/>
      <c r="FG79" s="196"/>
      <c r="FH79" s="196"/>
      <c r="FI79" s="196"/>
      <c r="FJ79" s="196"/>
      <c r="FK79" s="196"/>
      <c r="FL79" s="196"/>
      <c r="FM79" s="196"/>
      <c r="FN79" s="196"/>
      <c r="FO79" s="196"/>
      <c r="FP79" s="196"/>
      <c r="FQ79" s="196"/>
      <c r="FR79" s="196"/>
      <c r="FS79" s="196"/>
      <c r="FT79" s="196"/>
      <c r="FU79" s="196"/>
      <c r="FV79" s="196"/>
      <c r="FW79" s="196"/>
      <c r="FX79" s="196"/>
      <c r="FY79" s="196"/>
      <c r="FZ79" s="196"/>
      <c r="GA79" s="196"/>
      <c r="GB79" s="196"/>
      <c r="GC79" s="196"/>
      <c r="GD79" s="196"/>
      <c r="GE79" s="196"/>
      <c r="GF79" s="196"/>
      <c r="GG79" s="196"/>
      <c r="GH79" s="196"/>
      <c r="GI79" s="196"/>
      <c r="GJ79" s="196"/>
      <c r="GK79" s="196"/>
      <c r="GL79" s="196"/>
      <c r="GM79" s="196"/>
    </row>
    <row r="80" spans="1:195" s="19" customFormat="1" ht="29.25" customHeight="1" x14ac:dyDescent="0.2">
      <c r="A80" s="161">
        <v>74</v>
      </c>
      <c r="B80" s="138" t="s">
        <v>452</v>
      </c>
      <c r="C80" s="152" t="s">
        <v>486</v>
      </c>
      <c r="D80" s="165" t="s">
        <v>390</v>
      </c>
      <c r="E80" s="138" t="s">
        <v>390</v>
      </c>
      <c r="F80" s="161" t="s">
        <v>222</v>
      </c>
      <c r="G80" s="139">
        <v>12000</v>
      </c>
      <c r="H80" s="162">
        <v>0</v>
      </c>
      <c r="I80" s="139">
        <f t="shared" si="5"/>
        <v>12000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39">
        <f t="shared" si="6"/>
        <v>12000</v>
      </c>
      <c r="P80" s="166" t="s">
        <v>490</v>
      </c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196"/>
      <c r="EU80" s="196"/>
      <c r="EV80" s="196"/>
      <c r="EW80" s="196"/>
      <c r="EX80" s="196"/>
      <c r="EY80" s="196"/>
      <c r="EZ80" s="196"/>
      <c r="FA80" s="196"/>
      <c r="FB80" s="196"/>
      <c r="FC80" s="196"/>
      <c r="FD80" s="196"/>
      <c r="FE80" s="196"/>
      <c r="FF80" s="196"/>
      <c r="FG80" s="196"/>
      <c r="FH80" s="196"/>
      <c r="FI80" s="196"/>
      <c r="FJ80" s="196"/>
      <c r="FK80" s="196"/>
      <c r="FL80" s="196"/>
      <c r="FM80" s="196"/>
      <c r="FN80" s="196"/>
      <c r="FO80" s="196"/>
      <c r="FP80" s="196"/>
      <c r="FQ80" s="196"/>
      <c r="FR80" s="196"/>
      <c r="FS80" s="196"/>
      <c r="FT80" s="196"/>
      <c r="FU80" s="196"/>
      <c r="FV80" s="196"/>
      <c r="FW80" s="196"/>
      <c r="FX80" s="196"/>
      <c r="FY80" s="196"/>
      <c r="FZ80" s="196"/>
      <c r="GA80" s="196"/>
      <c r="GB80" s="196"/>
      <c r="GC80" s="196"/>
      <c r="GD80" s="196"/>
      <c r="GE80" s="196"/>
      <c r="GF80" s="196"/>
      <c r="GG80" s="196"/>
      <c r="GH80" s="196"/>
      <c r="GI80" s="196"/>
      <c r="GJ80" s="196"/>
      <c r="GK80" s="196"/>
      <c r="GL80" s="196"/>
      <c r="GM80" s="196"/>
    </row>
    <row r="81" spans="1:195" s="136" customFormat="1" ht="29.25" customHeight="1" x14ac:dyDescent="0.2">
      <c r="A81" s="161">
        <v>75</v>
      </c>
      <c r="B81" s="138" t="s">
        <v>453</v>
      </c>
      <c r="C81" s="152" t="s">
        <v>486</v>
      </c>
      <c r="D81" s="165" t="s">
        <v>390</v>
      </c>
      <c r="E81" s="138" t="s">
        <v>390</v>
      </c>
      <c r="F81" s="161" t="s">
        <v>222</v>
      </c>
      <c r="G81" s="139">
        <v>10000</v>
      </c>
      <c r="H81" s="162">
        <v>0</v>
      </c>
      <c r="I81" s="139">
        <f t="shared" si="5"/>
        <v>10000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39">
        <f t="shared" si="6"/>
        <v>10000</v>
      </c>
      <c r="P81" s="166" t="s">
        <v>490</v>
      </c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  <c r="EO81" s="196"/>
      <c r="EP81" s="196"/>
      <c r="EQ81" s="196"/>
      <c r="ER81" s="196"/>
      <c r="ES81" s="196"/>
      <c r="ET81" s="196"/>
      <c r="EU81" s="196"/>
      <c r="EV81" s="196"/>
      <c r="EW81" s="196"/>
      <c r="EX81" s="196"/>
      <c r="EY81" s="196"/>
      <c r="EZ81" s="196"/>
      <c r="FA81" s="196"/>
      <c r="FB81" s="196"/>
      <c r="FC81" s="196"/>
      <c r="FD81" s="196"/>
      <c r="FE81" s="196"/>
      <c r="FF81" s="196"/>
      <c r="FG81" s="196"/>
      <c r="FH81" s="196"/>
      <c r="FI81" s="196"/>
      <c r="FJ81" s="196"/>
      <c r="FK81" s="196"/>
      <c r="FL81" s="196"/>
      <c r="FM81" s="196"/>
      <c r="FN81" s="196"/>
      <c r="FO81" s="196"/>
      <c r="FP81" s="196"/>
      <c r="FQ81" s="196"/>
      <c r="FR81" s="196"/>
      <c r="FS81" s="196"/>
      <c r="FT81" s="196"/>
      <c r="FU81" s="196"/>
      <c r="FV81" s="196"/>
      <c r="FW81" s="196"/>
      <c r="FX81" s="196"/>
      <c r="FY81" s="196"/>
      <c r="FZ81" s="196"/>
      <c r="GA81" s="196"/>
      <c r="GB81" s="196"/>
      <c r="GC81" s="196"/>
      <c r="GD81" s="196"/>
      <c r="GE81" s="196"/>
      <c r="GF81" s="196"/>
      <c r="GG81" s="196"/>
      <c r="GH81" s="196"/>
      <c r="GI81" s="196"/>
      <c r="GJ81" s="196"/>
      <c r="GK81" s="196"/>
      <c r="GL81" s="196"/>
      <c r="GM81" s="196"/>
    </row>
    <row r="82" spans="1:195" s="136" customFormat="1" ht="29.25" customHeight="1" x14ac:dyDescent="0.2">
      <c r="A82" s="161">
        <v>76</v>
      </c>
      <c r="B82" s="138" t="s">
        <v>454</v>
      </c>
      <c r="C82" s="152" t="s">
        <v>486</v>
      </c>
      <c r="D82" s="165" t="s">
        <v>390</v>
      </c>
      <c r="E82" s="138" t="s">
        <v>390</v>
      </c>
      <c r="F82" s="161" t="s">
        <v>222</v>
      </c>
      <c r="G82" s="139">
        <v>10000</v>
      </c>
      <c r="H82" s="162">
        <v>0</v>
      </c>
      <c r="I82" s="139">
        <f t="shared" si="5"/>
        <v>10000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39">
        <f t="shared" si="6"/>
        <v>10000</v>
      </c>
      <c r="P82" s="166" t="s">
        <v>490</v>
      </c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  <c r="FB82" s="196"/>
      <c r="FC82" s="196"/>
      <c r="FD82" s="196"/>
      <c r="FE82" s="196"/>
      <c r="FF82" s="196"/>
      <c r="FG82" s="196"/>
      <c r="FH82" s="196"/>
      <c r="FI82" s="196"/>
      <c r="FJ82" s="196"/>
      <c r="FK82" s="196"/>
      <c r="FL82" s="196"/>
      <c r="FM82" s="196"/>
      <c r="FN82" s="196"/>
      <c r="FO82" s="196"/>
      <c r="FP82" s="196"/>
      <c r="FQ82" s="196"/>
      <c r="FR82" s="196"/>
      <c r="FS82" s="196"/>
      <c r="FT82" s="196"/>
      <c r="FU82" s="196"/>
      <c r="FV82" s="196"/>
      <c r="FW82" s="196"/>
      <c r="FX82" s="196"/>
      <c r="FY82" s="196"/>
      <c r="FZ82" s="196"/>
      <c r="GA82" s="196"/>
      <c r="GB82" s="196"/>
      <c r="GC82" s="196"/>
      <c r="GD82" s="196"/>
      <c r="GE82" s="196"/>
      <c r="GF82" s="196"/>
      <c r="GG82" s="196"/>
      <c r="GH82" s="196"/>
      <c r="GI82" s="196"/>
      <c r="GJ82" s="196"/>
      <c r="GK82" s="196"/>
      <c r="GL82" s="196"/>
      <c r="GM82" s="196"/>
    </row>
    <row r="83" spans="1:195" s="19" customFormat="1" ht="29.25" customHeight="1" x14ac:dyDescent="0.2">
      <c r="A83" s="161">
        <v>77</v>
      </c>
      <c r="B83" s="138" t="s">
        <v>455</v>
      </c>
      <c r="C83" s="152" t="s">
        <v>486</v>
      </c>
      <c r="D83" s="165" t="s">
        <v>478</v>
      </c>
      <c r="E83" s="138" t="s">
        <v>478</v>
      </c>
      <c r="F83" s="161" t="s">
        <v>222</v>
      </c>
      <c r="G83" s="139">
        <v>40000</v>
      </c>
      <c r="H83" s="162">
        <v>0</v>
      </c>
      <c r="I83" s="139">
        <f t="shared" si="5"/>
        <v>40000</v>
      </c>
      <c r="J83" s="156">
        <v>0</v>
      </c>
      <c r="K83" s="156">
        <v>797.25</v>
      </c>
      <c r="L83" s="156">
        <v>0</v>
      </c>
      <c r="M83" s="167">
        <v>6069.31</v>
      </c>
      <c r="N83" s="139">
        <f t="shared" si="10"/>
        <v>6866.56</v>
      </c>
      <c r="O83" s="139">
        <f t="shared" si="6"/>
        <v>33133.440000000002</v>
      </c>
      <c r="P83" s="166" t="s">
        <v>490</v>
      </c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6"/>
      <c r="DN83" s="196"/>
      <c r="DO83" s="196"/>
      <c r="DP83" s="196"/>
      <c r="DQ83" s="196"/>
      <c r="DR83" s="196"/>
      <c r="DS83" s="196"/>
      <c r="DT83" s="196"/>
      <c r="DU83" s="196"/>
      <c r="DV83" s="196"/>
      <c r="DW83" s="196"/>
      <c r="DX83" s="196"/>
      <c r="DY83" s="196"/>
      <c r="DZ83" s="196"/>
      <c r="EA83" s="196"/>
      <c r="EB83" s="196"/>
      <c r="EC83" s="196"/>
      <c r="ED83" s="196"/>
      <c r="EE83" s="196"/>
      <c r="EF83" s="196"/>
      <c r="EG83" s="196"/>
      <c r="EH83" s="196"/>
      <c r="EI83" s="196"/>
      <c r="EJ83" s="196"/>
      <c r="EK83" s="196"/>
      <c r="EL83" s="196"/>
      <c r="EM83" s="196"/>
      <c r="EN83" s="196"/>
      <c r="EO83" s="196"/>
      <c r="EP83" s="196"/>
      <c r="EQ83" s="196"/>
      <c r="ER83" s="196"/>
      <c r="ES83" s="196"/>
      <c r="ET83" s="196"/>
      <c r="EU83" s="196"/>
      <c r="EV83" s="196"/>
      <c r="EW83" s="196"/>
      <c r="EX83" s="196"/>
      <c r="EY83" s="196"/>
      <c r="EZ83" s="196"/>
      <c r="FA83" s="196"/>
      <c r="FB83" s="196"/>
      <c r="FC83" s="196"/>
      <c r="FD83" s="196"/>
      <c r="FE83" s="196"/>
      <c r="FF83" s="196"/>
      <c r="FG83" s="196"/>
      <c r="FH83" s="196"/>
      <c r="FI83" s="196"/>
      <c r="FJ83" s="196"/>
      <c r="FK83" s="196"/>
      <c r="FL83" s="196"/>
      <c r="FM83" s="196"/>
      <c r="FN83" s="196"/>
      <c r="FO83" s="196"/>
      <c r="FP83" s="196"/>
      <c r="FQ83" s="196"/>
      <c r="FR83" s="196"/>
      <c r="FS83" s="196"/>
      <c r="FT83" s="196"/>
      <c r="FU83" s="196"/>
      <c r="FV83" s="196"/>
      <c r="FW83" s="196"/>
      <c r="FX83" s="196"/>
      <c r="FY83" s="196"/>
      <c r="FZ83" s="196"/>
      <c r="GA83" s="196"/>
      <c r="GB83" s="196"/>
      <c r="GC83" s="196"/>
      <c r="GD83" s="196"/>
      <c r="GE83" s="196"/>
      <c r="GF83" s="196"/>
      <c r="GG83" s="196"/>
      <c r="GH83" s="196"/>
      <c r="GI83" s="196"/>
      <c r="GJ83" s="196"/>
      <c r="GK83" s="196"/>
      <c r="GL83" s="196"/>
      <c r="GM83" s="196"/>
    </row>
    <row r="84" spans="1:195" s="136" customFormat="1" ht="29.25" customHeight="1" x14ac:dyDescent="0.2">
      <c r="A84" s="161">
        <v>78</v>
      </c>
      <c r="B84" s="138" t="s">
        <v>459</v>
      </c>
      <c r="C84" s="152" t="s">
        <v>486</v>
      </c>
      <c r="D84" s="165" t="s">
        <v>390</v>
      </c>
      <c r="E84" s="138" t="s">
        <v>390</v>
      </c>
      <c r="F84" s="161" t="s">
        <v>222</v>
      </c>
      <c r="G84" s="139">
        <v>12000</v>
      </c>
      <c r="H84" s="162">
        <v>0</v>
      </c>
      <c r="I84" s="139">
        <f t="shared" si="5"/>
        <v>12000</v>
      </c>
      <c r="J84" s="156">
        <v>0</v>
      </c>
      <c r="K84" s="156">
        <v>0</v>
      </c>
      <c r="L84" s="156">
        <v>0</v>
      </c>
      <c r="M84" s="156">
        <v>0</v>
      </c>
      <c r="N84" s="156">
        <v>0</v>
      </c>
      <c r="O84" s="139">
        <f t="shared" si="6"/>
        <v>12000</v>
      </c>
      <c r="P84" s="166" t="s">
        <v>490</v>
      </c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  <c r="FP84" s="196"/>
      <c r="FQ84" s="196"/>
      <c r="FR84" s="196"/>
      <c r="FS84" s="196"/>
      <c r="FT84" s="196"/>
      <c r="FU84" s="196"/>
      <c r="FV84" s="196"/>
      <c r="FW84" s="196"/>
      <c r="FX84" s="196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6"/>
      <c r="GM84" s="196"/>
    </row>
    <row r="85" spans="1:195" s="136" customFormat="1" ht="29.25" customHeight="1" x14ac:dyDescent="0.2">
      <c r="A85" s="161">
        <v>79</v>
      </c>
      <c r="B85" s="138" t="s">
        <v>460</v>
      </c>
      <c r="C85" s="152" t="s">
        <v>486</v>
      </c>
      <c r="D85" s="165" t="s">
        <v>390</v>
      </c>
      <c r="E85" s="138" t="s">
        <v>390</v>
      </c>
      <c r="F85" s="161" t="s">
        <v>222</v>
      </c>
      <c r="G85" s="139">
        <v>13000</v>
      </c>
      <c r="H85" s="162">
        <v>0</v>
      </c>
      <c r="I85" s="139">
        <f t="shared" si="5"/>
        <v>13000</v>
      </c>
      <c r="J85" s="156">
        <v>0</v>
      </c>
      <c r="K85" s="156">
        <v>0</v>
      </c>
      <c r="L85" s="156">
        <v>0</v>
      </c>
      <c r="M85" s="156">
        <v>0</v>
      </c>
      <c r="N85" s="156">
        <v>0</v>
      </c>
      <c r="O85" s="139">
        <f t="shared" si="6"/>
        <v>13000</v>
      </c>
      <c r="P85" s="166" t="s">
        <v>490</v>
      </c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6"/>
      <c r="DY85" s="196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  <c r="EO85" s="196"/>
      <c r="EP85" s="196"/>
      <c r="EQ85" s="196"/>
      <c r="ER85" s="196"/>
      <c r="ES85" s="196"/>
      <c r="ET85" s="196"/>
      <c r="EU85" s="196"/>
      <c r="EV85" s="196"/>
      <c r="EW85" s="196"/>
      <c r="EX85" s="196"/>
      <c r="EY85" s="196"/>
      <c r="EZ85" s="196"/>
      <c r="FA85" s="196"/>
      <c r="FB85" s="196"/>
      <c r="FC85" s="196"/>
      <c r="FD85" s="196"/>
      <c r="FE85" s="196"/>
      <c r="FF85" s="196"/>
      <c r="FG85" s="196"/>
      <c r="FH85" s="196"/>
      <c r="FI85" s="196"/>
      <c r="FJ85" s="196"/>
      <c r="FK85" s="196"/>
      <c r="FL85" s="196"/>
      <c r="FM85" s="196"/>
      <c r="FN85" s="196"/>
      <c r="FO85" s="196"/>
      <c r="FP85" s="196"/>
      <c r="FQ85" s="196"/>
      <c r="FR85" s="196"/>
      <c r="FS85" s="196"/>
      <c r="FT85" s="196"/>
      <c r="FU85" s="196"/>
      <c r="FV85" s="196"/>
      <c r="FW85" s="196"/>
      <c r="FX85" s="196"/>
      <c r="FY85" s="196"/>
      <c r="FZ85" s="196"/>
      <c r="GA85" s="196"/>
      <c r="GB85" s="196"/>
      <c r="GC85" s="196"/>
      <c r="GD85" s="196"/>
      <c r="GE85" s="196"/>
      <c r="GF85" s="196"/>
      <c r="GG85" s="196"/>
      <c r="GH85" s="196"/>
      <c r="GI85" s="196"/>
      <c r="GJ85" s="196"/>
      <c r="GK85" s="196"/>
      <c r="GL85" s="196"/>
      <c r="GM85" s="196"/>
    </row>
    <row r="86" spans="1:195" s="136" customFormat="1" ht="29.25" customHeight="1" x14ac:dyDescent="0.2">
      <c r="A86" s="161">
        <v>80</v>
      </c>
      <c r="B86" s="138" t="s">
        <v>461</v>
      </c>
      <c r="C86" s="152" t="s">
        <v>486</v>
      </c>
      <c r="D86" s="165" t="s">
        <v>390</v>
      </c>
      <c r="E86" s="138" t="s">
        <v>390</v>
      </c>
      <c r="F86" s="161" t="s">
        <v>222</v>
      </c>
      <c r="G86" s="139">
        <v>12000</v>
      </c>
      <c r="H86" s="162">
        <v>0</v>
      </c>
      <c r="I86" s="139">
        <f t="shared" si="5"/>
        <v>12000</v>
      </c>
      <c r="J86" s="156">
        <v>0</v>
      </c>
      <c r="K86" s="156">
        <v>0</v>
      </c>
      <c r="L86" s="156">
        <v>0</v>
      </c>
      <c r="M86" s="156">
        <v>0</v>
      </c>
      <c r="N86" s="156">
        <v>0</v>
      </c>
      <c r="O86" s="139">
        <f t="shared" si="6"/>
        <v>12000</v>
      </c>
      <c r="P86" s="166" t="s">
        <v>490</v>
      </c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6"/>
      <c r="DY86" s="196"/>
      <c r="DZ86" s="196"/>
      <c r="EA86" s="196"/>
      <c r="EB86" s="196"/>
      <c r="EC86" s="196"/>
      <c r="ED86" s="196"/>
      <c r="EE86" s="196"/>
      <c r="EF86" s="196"/>
      <c r="EG86" s="196"/>
      <c r="EH86" s="196"/>
      <c r="EI86" s="196"/>
      <c r="EJ86" s="196"/>
      <c r="EK86" s="196"/>
      <c r="EL86" s="196"/>
      <c r="EM86" s="196"/>
      <c r="EN86" s="196"/>
      <c r="EO86" s="196"/>
      <c r="EP86" s="196"/>
      <c r="EQ86" s="196"/>
      <c r="ER86" s="196"/>
      <c r="ES86" s="196"/>
      <c r="ET86" s="196"/>
      <c r="EU86" s="196"/>
      <c r="EV86" s="196"/>
      <c r="EW86" s="196"/>
      <c r="EX86" s="196"/>
      <c r="EY86" s="196"/>
      <c r="EZ86" s="196"/>
      <c r="FA86" s="196"/>
      <c r="FB86" s="196"/>
      <c r="FC86" s="196"/>
      <c r="FD86" s="196"/>
      <c r="FE86" s="196"/>
      <c r="FF86" s="196"/>
      <c r="FG86" s="196"/>
      <c r="FH86" s="196"/>
      <c r="FI86" s="196"/>
      <c r="FJ86" s="196"/>
      <c r="FK86" s="196"/>
      <c r="FL86" s="196"/>
      <c r="FM86" s="196"/>
      <c r="FN86" s="196"/>
      <c r="FO86" s="196"/>
      <c r="FP86" s="196"/>
      <c r="FQ86" s="196"/>
      <c r="FR86" s="196"/>
      <c r="FS86" s="196"/>
      <c r="FT86" s="196"/>
      <c r="FU86" s="196"/>
      <c r="FV86" s="196"/>
      <c r="FW86" s="196"/>
      <c r="FX86" s="196"/>
      <c r="FY86" s="196"/>
      <c r="FZ86" s="196"/>
      <c r="GA86" s="196"/>
      <c r="GB86" s="196"/>
      <c r="GC86" s="196"/>
      <c r="GD86" s="196"/>
      <c r="GE86" s="196"/>
      <c r="GF86" s="196"/>
      <c r="GG86" s="196"/>
      <c r="GH86" s="196"/>
      <c r="GI86" s="196"/>
      <c r="GJ86" s="196"/>
      <c r="GK86" s="196"/>
      <c r="GL86" s="196"/>
      <c r="GM86" s="196"/>
    </row>
    <row r="87" spans="1:195" s="136" customFormat="1" ht="29.25" customHeight="1" x14ac:dyDescent="0.2">
      <c r="A87" s="161">
        <v>81</v>
      </c>
      <c r="B87" s="138" t="s">
        <v>462</v>
      </c>
      <c r="C87" s="152" t="s">
        <v>486</v>
      </c>
      <c r="D87" s="165" t="s">
        <v>390</v>
      </c>
      <c r="E87" s="138" t="s">
        <v>390</v>
      </c>
      <c r="F87" s="161" t="s">
        <v>222</v>
      </c>
      <c r="G87" s="139">
        <v>13000</v>
      </c>
      <c r="H87" s="162">
        <v>0</v>
      </c>
      <c r="I87" s="139">
        <f t="shared" si="5"/>
        <v>13000</v>
      </c>
      <c r="J87" s="156">
        <v>0</v>
      </c>
      <c r="K87" s="156">
        <v>0</v>
      </c>
      <c r="L87" s="156">
        <v>0</v>
      </c>
      <c r="M87" s="167">
        <v>1000</v>
      </c>
      <c r="N87" s="139">
        <f t="shared" si="10"/>
        <v>1000</v>
      </c>
      <c r="O87" s="139">
        <f t="shared" si="6"/>
        <v>12000</v>
      </c>
      <c r="P87" s="166" t="s">
        <v>490</v>
      </c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  <c r="EA87" s="196"/>
      <c r="EB87" s="196"/>
      <c r="EC87" s="196"/>
      <c r="ED87" s="196"/>
      <c r="EE87" s="196"/>
      <c r="EF87" s="196"/>
      <c r="EG87" s="196"/>
      <c r="EH87" s="196"/>
      <c r="EI87" s="196"/>
      <c r="EJ87" s="196"/>
      <c r="EK87" s="196"/>
      <c r="EL87" s="196"/>
      <c r="EM87" s="196"/>
      <c r="EN87" s="196"/>
      <c r="EO87" s="196"/>
      <c r="EP87" s="196"/>
      <c r="EQ87" s="196"/>
      <c r="ER87" s="196"/>
      <c r="ES87" s="196"/>
      <c r="ET87" s="196"/>
      <c r="EU87" s="196"/>
      <c r="EV87" s="196"/>
      <c r="EW87" s="196"/>
      <c r="EX87" s="196"/>
      <c r="EY87" s="196"/>
      <c r="EZ87" s="196"/>
      <c r="FA87" s="196"/>
      <c r="FB87" s="196"/>
      <c r="FC87" s="196"/>
      <c r="FD87" s="196"/>
      <c r="FE87" s="196"/>
      <c r="FF87" s="196"/>
      <c r="FG87" s="196"/>
      <c r="FH87" s="196"/>
      <c r="FI87" s="196"/>
      <c r="FJ87" s="196"/>
      <c r="FK87" s="196"/>
      <c r="FL87" s="196"/>
      <c r="FM87" s="196"/>
      <c r="FN87" s="196"/>
      <c r="FO87" s="196"/>
      <c r="FP87" s="196"/>
      <c r="FQ87" s="196"/>
      <c r="FR87" s="196"/>
      <c r="FS87" s="196"/>
      <c r="FT87" s="196"/>
      <c r="FU87" s="196"/>
      <c r="FV87" s="196"/>
      <c r="FW87" s="196"/>
      <c r="FX87" s="196"/>
      <c r="FY87" s="196"/>
      <c r="FZ87" s="196"/>
      <c r="GA87" s="196"/>
      <c r="GB87" s="196"/>
      <c r="GC87" s="196"/>
      <c r="GD87" s="196"/>
      <c r="GE87" s="196"/>
      <c r="GF87" s="196"/>
      <c r="GG87" s="196"/>
      <c r="GH87" s="196"/>
      <c r="GI87" s="196"/>
      <c r="GJ87" s="196"/>
      <c r="GK87" s="196"/>
      <c r="GL87" s="196"/>
      <c r="GM87" s="196"/>
    </row>
    <row r="88" spans="1:195" s="136" customFormat="1" ht="29.25" customHeight="1" x14ac:dyDescent="0.2">
      <c r="A88" s="161">
        <v>82</v>
      </c>
      <c r="B88" s="138" t="s">
        <v>463</v>
      </c>
      <c r="C88" s="152" t="s">
        <v>486</v>
      </c>
      <c r="D88" s="165" t="s">
        <v>390</v>
      </c>
      <c r="E88" s="138" t="s">
        <v>390</v>
      </c>
      <c r="F88" s="161" t="s">
        <v>221</v>
      </c>
      <c r="G88" s="139">
        <v>13000</v>
      </c>
      <c r="H88" s="162">
        <v>0</v>
      </c>
      <c r="I88" s="139">
        <f t="shared" si="5"/>
        <v>13000</v>
      </c>
      <c r="J88" s="156">
        <v>0</v>
      </c>
      <c r="K88" s="156">
        <v>0</v>
      </c>
      <c r="L88" s="156">
        <v>0</v>
      </c>
      <c r="M88" s="156">
        <v>0</v>
      </c>
      <c r="N88" s="156">
        <v>0</v>
      </c>
      <c r="O88" s="139">
        <f t="shared" si="6"/>
        <v>13000</v>
      </c>
      <c r="P88" s="166" t="s">
        <v>490</v>
      </c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6"/>
      <c r="FF88" s="196"/>
      <c r="FG88" s="196"/>
      <c r="FH88" s="196"/>
      <c r="FI88" s="196"/>
      <c r="FJ88" s="196"/>
      <c r="FK88" s="196"/>
      <c r="FL88" s="196"/>
      <c r="FM88" s="196"/>
      <c r="FN88" s="196"/>
      <c r="FO88" s="196"/>
      <c r="FP88" s="196"/>
      <c r="FQ88" s="196"/>
      <c r="FR88" s="196"/>
      <c r="FS88" s="196"/>
      <c r="FT88" s="196"/>
      <c r="FU88" s="196"/>
      <c r="FV88" s="196"/>
      <c r="FW88" s="196"/>
      <c r="FX88" s="196"/>
      <c r="FY88" s="196"/>
      <c r="FZ88" s="196"/>
      <c r="GA88" s="196"/>
      <c r="GB88" s="196"/>
      <c r="GC88" s="196"/>
      <c r="GD88" s="196"/>
      <c r="GE88" s="196"/>
      <c r="GF88" s="196"/>
      <c r="GG88" s="196"/>
      <c r="GH88" s="196"/>
      <c r="GI88" s="196"/>
      <c r="GJ88" s="196"/>
      <c r="GK88" s="196"/>
      <c r="GL88" s="196"/>
      <c r="GM88" s="196"/>
    </row>
    <row r="89" spans="1:195" s="19" customFormat="1" ht="29.25" customHeight="1" x14ac:dyDescent="0.2">
      <c r="A89" s="161">
        <v>83</v>
      </c>
      <c r="B89" s="138" t="s">
        <v>465</v>
      </c>
      <c r="C89" s="152" t="s">
        <v>486</v>
      </c>
      <c r="D89" s="165" t="s">
        <v>390</v>
      </c>
      <c r="E89" s="138" t="s">
        <v>390</v>
      </c>
      <c r="F89" s="161" t="s">
        <v>222</v>
      </c>
      <c r="G89" s="139">
        <v>15000</v>
      </c>
      <c r="H89" s="162">
        <v>0</v>
      </c>
      <c r="I89" s="139">
        <f t="shared" si="5"/>
        <v>15000</v>
      </c>
      <c r="J89" s="156">
        <v>0</v>
      </c>
      <c r="K89" s="156">
        <v>0</v>
      </c>
      <c r="L89" s="156">
        <v>0</v>
      </c>
      <c r="M89" s="167">
        <v>3588.23</v>
      </c>
      <c r="N89" s="139">
        <f t="shared" si="10"/>
        <v>3588.23</v>
      </c>
      <c r="O89" s="139">
        <f t="shared" si="6"/>
        <v>11411.77</v>
      </c>
      <c r="P89" s="166" t="s">
        <v>490</v>
      </c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M89" s="196"/>
      <c r="EN89" s="196"/>
      <c r="EO89" s="196"/>
      <c r="EP89" s="196"/>
      <c r="EQ89" s="196"/>
      <c r="ER89" s="196"/>
      <c r="ES89" s="196"/>
      <c r="ET89" s="196"/>
      <c r="EU89" s="196"/>
      <c r="EV89" s="196"/>
      <c r="EW89" s="196"/>
      <c r="EX89" s="196"/>
      <c r="EY89" s="196"/>
      <c r="EZ89" s="196"/>
      <c r="FA89" s="196"/>
      <c r="FB89" s="196"/>
      <c r="FC89" s="196"/>
      <c r="FD89" s="196"/>
      <c r="FE89" s="196"/>
      <c r="FF89" s="196"/>
      <c r="FG89" s="196"/>
      <c r="FH89" s="196"/>
      <c r="FI89" s="196"/>
      <c r="FJ89" s="196"/>
      <c r="FK89" s="196"/>
      <c r="FL89" s="196"/>
      <c r="FM89" s="196"/>
      <c r="FN89" s="196"/>
      <c r="FO89" s="196"/>
      <c r="FP89" s="196"/>
      <c r="FQ89" s="196"/>
      <c r="FR89" s="196"/>
      <c r="FS89" s="196"/>
      <c r="FT89" s="196"/>
      <c r="FU89" s="196"/>
      <c r="FV89" s="196"/>
      <c r="FW89" s="196"/>
      <c r="FX89" s="196"/>
      <c r="FY89" s="196"/>
      <c r="FZ89" s="196"/>
      <c r="GA89" s="196"/>
      <c r="GB89" s="196"/>
      <c r="GC89" s="196"/>
      <c r="GD89" s="196"/>
      <c r="GE89" s="196"/>
      <c r="GF89" s="196"/>
      <c r="GG89" s="196"/>
      <c r="GH89" s="196"/>
      <c r="GI89" s="196"/>
      <c r="GJ89" s="196"/>
      <c r="GK89" s="196"/>
      <c r="GL89" s="196"/>
      <c r="GM89" s="196"/>
    </row>
    <row r="90" spans="1:195" s="19" customFormat="1" ht="29.25" customHeight="1" x14ac:dyDescent="0.2">
      <c r="A90" s="161">
        <v>84</v>
      </c>
      <c r="B90" s="138" t="s">
        <v>466</v>
      </c>
      <c r="C90" s="152" t="s">
        <v>486</v>
      </c>
      <c r="D90" s="165" t="s">
        <v>390</v>
      </c>
      <c r="E90" s="138" t="s">
        <v>390</v>
      </c>
      <c r="F90" s="161" t="s">
        <v>222</v>
      </c>
      <c r="G90" s="139">
        <v>40000</v>
      </c>
      <c r="H90" s="162">
        <v>0</v>
      </c>
      <c r="I90" s="139">
        <f t="shared" si="5"/>
        <v>40000</v>
      </c>
      <c r="J90" s="156">
        <v>0</v>
      </c>
      <c r="K90" s="156">
        <v>797.25</v>
      </c>
      <c r="L90" s="156">
        <v>0</v>
      </c>
      <c r="M90" s="156">
        <v>0</v>
      </c>
      <c r="N90" s="139">
        <f t="shared" si="10"/>
        <v>797.25</v>
      </c>
      <c r="O90" s="139">
        <f t="shared" si="6"/>
        <v>39202.75</v>
      </c>
      <c r="P90" s="166" t="s">
        <v>490</v>
      </c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96"/>
      <c r="EQ90" s="196"/>
      <c r="ER90" s="196"/>
      <c r="ES90" s="196"/>
      <c r="ET90" s="196"/>
      <c r="EU90" s="196"/>
      <c r="EV90" s="196"/>
      <c r="EW90" s="196"/>
      <c r="EX90" s="196"/>
      <c r="EY90" s="196"/>
      <c r="EZ90" s="196"/>
      <c r="FA90" s="196"/>
      <c r="FB90" s="196"/>
      <c r="FC90" s="196"/>
      <c r="FD90" s="196"/>
      <c r="FE90" s="196"/>
      <c r="FF90" s="196"/>
      <c r="FG90" s="196"/>
      <c r="FH90" s="196"/>
      <c r="FI90" s="196"/>
      <c r="FJ90" s="196"/>
      <c r="FK90" s="196"/>
      <c r="FL90" s="196"/>
      <c r="FM90" s="196"/>
      <c r="FN90" s="196"/>
      <c r="FO90" s="196"/>
      <c r="FP90" s="196"/>
      <c r="FQ90" s="196"/>
      <c r="FR90" s="196"/>
      <c r="FS90" s="196"/>
      <c r="FT90" s="196"/>
      <c r="FU90" s="196"/>
      <c r="FV90" s="196"/>
      <c r="FW90" s="196"/>
      <c r="FX90" s="196"/>
      <c r="FY90" s="196"/>
      <c r="FZ90" s="196"/>
      <c r="GA90" s="196"/>
      <c r="GB90" s="196"/>
      <c r="GC90" s="196"/>
      <c r="GD90" s="196"/>
      <c r="GE90" s="196"/>
      <c r="GF90" s="196"/>
      <c r="GG90" s="196"/>
      <c r="GH90" s="196"/>
      <c r="GI90" s="196"/>
      <c r="GJ90" s="196"/>
      <c r="GK90" s="196"/>
      <c r="GL90" s="196"/>
      <c r="GM90" s="196"/>
    </row>
    <row r="91" spans="1:195" s="19" customFormat="1" ht="29.25" customHeight="1" x14ac:dyDescent="0.2">
      <c r="A91" s="161">
        <v>85</v>
      </c>
      <c r="B91" s="138" t="s">
        <v>470</v>
      </c>
      <c r="C91" s="152" t="s">
        <v>486</v>
      </c>
      <c r="D91" s="165" t="s">
        <v>390</v>
      </c>
      <c r="E91" s="138" t="s">
        <v>390</v>
      </c>
      <c r="F91" s="161" t="s">
        <v>221</v>
      </c>
      <c r="G91" s="139">
        <v>40000</v>
      </c>
      <c r="H91" s="162">
        <v>0</v>
      </c>
      <c r="I91" s="139">
        <f t="shared" si="5"/>
        <v>40000</v>
      </c>
      <c r="J91" s="156">
        <v>0</v>
      </c>
      <c r="K91" s="156">
        <v>797.25</v>
      </c>
      <c r="L91" s="156">
        <v>0</v>
      </c>
      <c r="M91" s="156">
        <v>0</v>
      </c>
      <c r="N91" s="139">
        <f t="shared" si="10"/>
        <v>797.25</v>
      </c>
      <c r="O91" s="139">
        <f t="shared" si="6"/>
        <v>39202.75</v>
      </c>
      <c r="P91" s="166" t="s">
        <v>490</v>
      </c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196"/>
      <c r="EN91" s="196"/>
      <c r="EO91" s="196"/>
      <c r="EP91" s="196"/>
      <c r="EQ91" s="196"/>
      <c r="ER91" s="196"/>
      <c r="ES91" s="196"/>
      <c r="ET91" s="196"/>
      <c r="EU91" s="196"/>
      <c r="EV91" s="196"/>
      <c r="EW91" s="196"/>
      <c r="EX91" s="196"/>
      <c r="EY91" s="196"/>
      <c r="EZ91" s="196"/>
      <c r="FA91" s="196"/>
      <c r="FB91" s="196"/>
      <c r="FC91" s="196"/>
      <c r="FD91" s="196"/>
      <c r="FE91" s="196"/>
      <c r="FF91" s="196"/>
      <c r="FG91" s="196"/>
      <c r="FH91" s="196"/>
      <c r="FI91" s="196"/>
      <c r="FJ91" s="196"/>
      <c r="FK91" s="196"/>
      <c r="FL91" s="196"/>
      <c r="FM91" s="196"/>
      <c r="FN91" s="196"/>
      <c r="FO91" s="196"/>
      <c r="FP91" s="196"/>
      <c r="FQ91" s="196"/>
      <c r="FR91" s="196"/>
      <c r="FS91" s="196"/>
      <c r="FT91" s="196"/>
      <c r="FU91" s="196"/>
      <c r="FV91" s="196"/>
      <c r="FW91" s="196"/>
      <c r="FX91" s="196"/>
      <c r="FY91" s="196"/>
      <c r="FZ91" s="196"/>
      <c r="GA91" s="196"/>
      <c r="GB91" s="196"/>
      <c r="GC91" s="196"/>
      <c r="GD91" s="196"/>
      <c r="GE91" s="196"/>
      <c r="GF91" s="196"/>
      <c r="GG91" s="196"/>
      <c r="GH91" s="196"/>
      <c r="GI91" s="196"/>
      <c r="GJ91" s="196"/>
      <c r="GK91" s="196"/>
      <c r="GL91" s="196"/>
      <c r="GM91" s="196"/>
    </row>
    <row r="92" spans="1:195" s="136" customFormat="1" ht="29.25" customHeight="1" x14ac:dyDescent="0.2">
      <c r="A92" s="161">
        <v>86</v>
      </c>
      <c r="B92" s="138" t="s">
        <v>471</v>
      </c>
      <c r="C92" s="152" t="s">
        <v>486</v>
      </c>
      <c r="D92" s="165" t="s">
        <v>390</v>
      </c>
      <c r="E92" s="138" t="s">
        <v>390</v>
      </c>
      <c r="F92" s="161" t="s">
        <v>222</v>
      </c>
      <c r="G92" s="139">
        <v>16000</v>
      </c>
      <c r="H92" s="162">
        <v>0</v>
      </c>
      <c r="I92" s="139">
        <f t="shared" si="5"/>
        <v>16000</v>
      </c>
      <c r="J92" s="156">
        <v>0</v>
      </c>
      <c r="K92" s="156">
        <v>0</v>
      </c>
      <c r="L92" s="156">
        <v>0</v>
      </c>
      <c r="M92" s="156">
        <v>0</v>
      </c>
      <c r="N92" s="156">
        <v>0</v>
      </c>
      <c r="O92" s="139">
        <f t="shared" si="6"/>
        <v>16000</v>
      </c>
      <c r="P92" s="166" t="s">
        <v>490</v>
      </c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  <c r="FF92" s="196"/>
      <c r="FG92" s="196"/>
      <c r="FH92" s="196"/>
      <c r="FI92" s="196"/>
      <c r="FJ92" s="196"/>
      <c r="FK92" s="196"/>
      <c r="FL92" s="196"/>
      <c r="FM92" s="196"/>
      <c r="FN92" s="196"/>
      <c r="FO92" s="196"/>
      <c r="FP92" s="196"/>
      <c r="FQ92" s="196"/>
      <c r="FR92" s="196"/>
      <c r="FS92" s="196"/>
      <c r="FT92" s="196"/>
      <c r="FU92" s="196"/>
      <c r="FV92" s="196"/>
      <c r="FW92" s="196"/>
      <c r="FX92" s="196"/>
      <c r="FY92" s="196"/>
      <c r="FZ92" s="196"/>
      <c r="GA92" s="196"/>
      <c r="GB92" s="196"/>
      <c r="GC92" s="196"/>
      <c r="GD92" s="196"/>
      <c r="GE92" s="196"/>
      <c r="GF92" s="196"/>
      <c r="GG92" s="196"/>
      <c r="GH92" s="196"/>
      <c r="GI92" s="196"/>
      <c r="GJ92" s="196"/>
      <c r="GK92" s="196"/>
      <c r="GL92" s="196"/>
      <c r="GM92" s="196"/>
    </row>
    <row r="93" spans="1:195" s="149" customFormat="1" ht="29.25" customHeight="1" x14ac:dyDescent="0.2">
      <c r="A93" s="161">
        <v>87</v>
      </c>
      <c r="B93" s="138" t="s">
        <v>473</v>
      </c>
      <c r="C93" s="152" t="s">
        <v>486</v>
      </c>
      <c r="D93" s="165" t="s">
        <v>472</v>
      </c>
      <c r="E93" s="138" t="s">
        <v>472</v>
      </c>
      <c r="F93" s="161" t="s">
        <v>222</v>
      </c>
      <c r="G93" s="139">
        <v>13000</v>
      </c>
      <c r="H93" s="162">
        <v>0</v>
      </c>
      <c r="I93" s="139">
        <f t="shared" si="5"/>
        <v>13000</v>
      </c>
      <c r="J93" s="156">
        <v>0</v>
      </c>
      <c r="K93" s="156">
        <v>0</v>
      </c>
      <c r="L93" s="156">
        <v>0</v>
      </c>
      <c r="M93" s="156">
        <v>0</v>
      </c>
      <c r="N93" s="156">
        <v>0</v>
      </c>
      <c r="O93" s="139">
        <f t="shared" si="6"/>
        <v>13000</v>
      </c>
      <c r="P93" s="166" t="s">
        <v>490</v>
      </c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  <c r="FF93" s="197"/>
      <c r="FG93" s="197"/>
      <c r="FH93" s="197"/>
      <c r="FI93" s="197"/>
      <c r="FJ93" s="197"/>
      <c r="FK93" s="197"/>
      <c r="FL93" s="197"/>
      <c r="FM93" s="197"/>
      <c r="FN93" s="197"/>
      <c r="FO93" s="197"/>
      <c r="FP93" s="197"/>
      <c r="FQ93" s="197"/>
      <c r="FR93" s="197"/>
      <c r="FS93" s="197"/>
      <c r="FT93" s="197"/>
      <c r="FU93" s="197"/>
      <c r="FV93" s="197"/>
      <c r="FW93" s="197"/>
      <c r="FX93" s="197"/>
      <c r="FY93" s="197"/>
      <c r="FZ93" s="197"/>
      <c r="GA93" s="197"/>
      <c r="GB93" s="197"/>
      <c r="GC93" s="197"/>
      <c r="GD93" s="197"/>
      <c r="GE93" s="197"/>
      <c r="GF93" s="197"/>
      <c r="GG93" s="197"/>
      <c r="GH93" s="197"/>
      <c r="GI93" s="197"/>
      <c r="GJ93" s="197"/>
      <c r="GK93" s="197"/>
      <c r="GL93" s="197"/>
      <c r="GM93" s="197"/>
    </row>
    <row r="94" spans="1:195" s="136" customFormat="1" ht="29.25" customHeight="1" x14ac:dyDescent="0.2">
      <c r="A94" s="161">
        <v>88</v>
      </c>
      <c r="B94" s="138" t="s">
        <v>495</v>
      </c>
      <c r="C94" s="152" t="s">
        <v>486</v>
      </c>
      <c r="D94" s="165" t="s">
        <v>478</v>
      </c>
      <c r="E94" s="138" t="s">
        <v>478</v>
      </c>
      <c r="F94" s="161" t="s">
        <v>222</v>
      </c>
      <c r="G94" s="139">
        <v>60000</v>
      </c>
      <c r="H94" s="162">
        <v>0</v>
      </c>
      <c r="I94" s="139">
        <f t="shared" si="5"/>
        <v>60000</v>
      </c>
      <c r="J94" s="156">
        <v>0</v>
      </c>
      <c r="K94" s="139">
        <v>4195.88</v>
      </c>
      <c r="L94" s="156">
        <v>0</v>
      </c>
      <c r="M94" s="156">
        <v>0</v>
      </c>
      <c r="N94" s="139">
        <f t="shared" si="10"/>
        <v>4195.88</v>
      </c>
      <c r="O94" s="139">
        <f t="shared" si="6"/>
        <v>55804.12</v>
      </c>
      <c r="P94" s="166" t="s">
        <v>490</v>
      </c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I94" s="196"/>
      <c r="EJ94" s="196"/>
      <c r="EK94" s="196"/>
      <c r="EL94" s="196"/>
      <c r="EM94" s="196"/>
      <c r="EN94" s="196"/>
      <c r="EO94" s="196"/>
      <c r="EP94" s="196"/>
      <c r="EQ94" s="196"/>
      <c r="ER94" s="196"/>
      <c r="ES94" s="196"/>
      <c r="ET94" s="196"/>
      <c r="EU94" s="196"/>
      <c r="EV94" s="196"/>
      <c r="EW94" s="196"/>
      <c r="EX94" s="196"/>
      <c r="EY94" s="196"/>
      <c r="EZ94" s="196"/>
      <c r="FA94" s="196"/>
      <c r="FB94" s="196"/>
      <c r="FC94" s="196"/>
      <c r="FD94" s="196"/>
      <c r="FE94" s="196"/>
      <c r="FF94" s="196"/>
      <c r="FG94" s="196"/>
      <c r="FH94" s="196"/>
      <c r="FI94" s="196"/>
      <c r="FJ94" s="196"/>
      <c r="FK94" s="196"/>
      <c r="FL94" s="196"/>
      <c r="FM94" s="196"/>
      <c r="FN94" s="196"/>
      <c r="FO94" s="196"/>
      <c r="FP94" s="196"/>
      <c r="FQ94" s="196"/>
      <c r="FR94" s="196"/>
      <c r="FS94" s="196"/>
      <c r="FT94" s="196"/>
      <c r="FU94" s="196"/>
      <c r="FV94" s="196"/>
      <c r="FW94" s="196"/>
      <c r="FX94" s="196"/>
      <c r="FY94" s="196"/>
      <c r="FZ94" s="196"/>
      <c r="GA94" s="196"/>
      <c r="GB94" s="196"/>
      <c r="GC94" s="196"/>
      <c r="GD94" s="196"/>
      <c r="GE94" s="196"/>
      <c r="GF94" s="196"/>
      <c r="GG94" s="196"/>
      <c r="GH94" s="196"/>
      <c r="GI94" s="196"/>
      <c r="GJ94" s="196"/>
      <c r="GK94" s="196"/>
      <c r="GL94" s="196"/>
      <c r="GM94" s="196"/>
    </row>
    <row r="95" spans="1:195" s="19" customFormat="1" ht="29.25" customHeight="1" x14ac:dyDescent="0.2">
      <c r="A95" s="161">
        <v>89</v>
      </c>
      <c r="B95" s="138" t="s">
        <v>504</v>
      </c>
      <c r="C95" s="152" t="s">
        <v>486</v>
      </c>
      <c r="D95" s="165" t="s">
        <v>390</v>
      </c>
      <c r="E95" s="138" t="s">
        <v>390</v>
      </c>
      <c r="F95" s="161" t="s">
        <v>222</v>
      </c>
      <c r="G95" s="139">
        <v>10000</v>
      </c>
      <c r="H95" s="162">
        <v>0</v>
      </c>
      <c r="I95" s="139">
        <f t="shared" ref="I95" si="11">+G95+H95</f>
        <v>10000</v>
      </c>
      <c r="J95" s="156">
        <v>0</v>
      </c>
      <c r="K95" s="156">
        <v>0</v>
      </c>
      <c r="L95" s="156">
        <v>0</v>
      </c>
      <c r="M95" s="156">
        <v>0</v>
      </c>
      <c r="N95" s="156">
        <v>0</v>
      </c>
      <c r="O95" s="139">
        <f t="shared" ref="O95:O96" si="12">+I95-N95</f>
        <v>10000</v>
      </c>
      <c r="P95" s="166" t="s">
        <v>490</v>
      </c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  <c r="EO95" s="196"/>
      <c r="EP95" s="196"/>
      <c r="EQ95" s="196"/>
      <c r="ER95" s="196"/>
      <c r="ES95" s="196"/>
      <c r="ET95" s="196"/>
      <c r="EU95" s="196"/>
      <c r="EV95" s="196"/>
      <c r="EW95" s="196"/>
      <c r="EX95" s="196"/>
      <c r="EY95" s="196"/>
      <c r="EZ95" s="196"/>
      <c r="FA95" s="196"/>
      <c r="FB95" s="196"/>
      <c r="FC95" s="196"/>
      <c r="FD95" s="196"/>
      <c r="FE95" s="196"/>
      <c r="FF95" s="196"/>
      <c r="FG95" s="196"/>
      <c r="FH95" s="196"/>
      <c r="FI95" s="196"/>
      <c r="FJ95" s="196"/>
      <c r="FK95" s="196"/>
      <c r="FL95" s="196"/>
      <c r="FM95" s="196"/>
      <c r="FN95" s="196"/>
      <c r="FO95" s="196"/>
      <c r="FP95" s="196"/>
      <c r="FQ95" s="196"/>
      <c r="FR95" s="196"/>
      <c r="FS95" s="196"/>
      <c r="FT95" s="196"/>
      <c r="FU95" s="196"/>
      <c r="FV95" s="196"/>
      <c r="FW95" s="196"/>
      <c r="FX95" s="196"/>
      <c r="FY95" s="196"/>
      <c r="FZ95" s="196"/>
      <c r="GA95" s="196"/>
      <c r="GB95" s="196"/>
      <c r="GC95" s="196"/>
      <c r="GD95" s="196"/>
      <c r="GE95" s="196"/>
      <c r="GF95" s="196"/>
      <c r="GG95" s="196"/>
      <c r="GH95" s="196"/>
      <c r="GI95" s="196"/>
      <c r="GJ95" s="196"/>
      <c r="GK95" s="196"/>
      <c r="GL95" s="196"/>
      <c r="GM95" s="196"/>
    </row>
    <row r="96" spans="1:195" s="19" customFormat="1" ht="29.25" customHeight="1" x14ac:dyDescent="0.2">
      <c r="A96" s="161">
        <v>90</v>
      </c>
      <c r="B96" s="138" t="s">
        <v>507</v>
      </c>
      <c r="C96" s="152" t="s">
        <v>486</v>
      </c>
      <c r="D96" s="165" t="s">
        <v>390</v>
      </c>
      <c r="E96" s="138" t="s">
        <v>390</v>
      </c>
      <c r="F96" s="161" t="s">
        <v>222</v>
      </c>
      <c r="G96" s="139">
        <v>12000</v>
      </c>
      <c r="H96" s="162">
        <v>0</v>
      </c>
      <c r="I96" s="139">
        <v>12000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39">
        <f t="shared" si="12"/>
        <v>12000</v>
      </c>
      <c r="P96" s="166" t="s">
        <v>490</v>
      </c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6"/>
      <c r="DQ96" s="196"/>
      <c r="DR96" s="196"/>
      <c r="DS96" s="196"/>
      <c r="DT96" s="196"/>
      <c r="DU96" s="196"/>
      <c r="DV96" s="196"/>
      <c r="DW96" s="196"/>
      <c r="DX96" s="196"/>
      <c r="DY96" s="196"/>
      <c r="DZ96" s="196"/>
      <c r="EA96" s="196"/>
      <c r="EB96" s="196"/>
      <c r="EC96" s="196"/>
      <c r="ED96" s="196"/>
      <c r="EE96" s="196"/>
      <c r="EF96" s="196"/>
      <c r="EG96" s="196"/>
      <c r="EH96" s="196"/>
      <c r="EI96" s="196"/>
      <c r="EJ96" s="196"/>
      <c r="EK96" s="196"/>
      <c r="EL96" s="196"/>
      <c r="EM96" s="196"/>
      <c r="EN96" s="196"/>
      <c r="EO96" s="196"/>
      <c r="EP96" s="196"/>
      <c r="EQ96" s="196"/>
      <c r="ER96" s="196"/>
      <c r="ES96" s="196"/>
      <c r="ET96" s="196"/>
      <c r="EU96" s="196"/>
      <c r="EV96" s="196"/>
      <c r="EW96" s="196"/>
      <c r="EX96" s="196"/>
      <c r="EY96" s="196"/>
      <c r="EZ96" s="196"/>
      <c r="FA96" s="196"/>
      <c r="FB96" s="196"/>
      <c r="FC96" s="196"/>
      <c r="FD96" s="196"/>
      <c r="FE96" s="196"/>
      <c r="FF96" s="196"/>
      <c r="FG96" s="196"/>
      <c r="FH96" s="196"/>
      <c r="FI96" s="196"/>
      <c r="FJ96" s="196"/>
      <c r="FK96" s="196"/>
      <c r="FL96" s="196"/>
      <c r="FM96" s="196"/>
      <c r="FN96" s="196"/>
      <c r="FO96" s="196"/>
      <c r="FP96" s="196"/>
      <c r="FQ96" s="196"/>
      <c r="FR96" s="196"/>
      <c r="FS96" s="196"/>
      <c r="FT96" s="196"/>
      <c r="FU96" s="196"/>
      <c r="FV96" s="196"/>
      <c r="FW96" s="196"/>
      <c r="FX96" s="196"/>
      <c r="FY96" s="196"/>
      <c r="FZ96" s="196"/>
      <c r="GA96" s="196"/>
      <c r="GB96" s="196"/>
      <c r="GC96" s="196"/>
      <c r="GD96" s="196"/>
      <c r="GE96" s="196"/>
      <c r="GF96" s="196"/>
      <c r="GG96" s="196"/>
      <c r="GH96" s="196"/>
      <c r="GI96" s="196"/>
      <c r="GJ96" s="196"/>
      <c r="GK96" s="196"/>
      <c r="GL96" s="196"/>
      <c r="GM96" s="196"/>
    </row>
    <row r="97" spans="1:195" s="15" customFormat="1" ht="29.25" customHeight="1" x14ac:dyDescent="0.2">
      <c r="A97" s="161">
        <v>91</v>
      </c>
      <c r="B97" s="138" t="s">
        <v>435</v>
      </c>
      <c r="C97" s="152" t="s">
        <v>501</v>
      </c>
      <c r="D97" s="152" t="s">
        <v>390</v>
      </c>
      <c r="E97" s="138" t="s">
        <v>390</v>
      </c>
      <c r="F97" s="161" t="s">
        <v>222</v>
      </c>
      <c r="G97" s="139">
        <v>12000</v>
      </c>
      <c r="H97" s="162">
        <v>0</v>
      </c>
      <c r="I97" s="139">
        <f t="shared" si="5"/>
        <v>12000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39">
        <f t="shared" si="6"/>
        <v>12000</v>
      </c>
      <c r="P97" s="166" t="s">
        <v>490</v>
      </c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1"/>
      <c r="DT97" s="151"/>
      <c r="DU97" s="151"/>
      <c r="DV97" s="151"/>
      <c r="DW97" s="151"/>
      <c r="DX97" s="151"/>
      <c r="DY97" s="151"/>
      <c r="DZ97" s="151"/>
      <c r="EA97" s="151"/>
      <c r="EB97" s="151"/>
      <c r="EC97" s="151"/>
      <c r="ED97" s="151"/>
      <c r="EE97" s="151"/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51"/>
      <c r="EW97" s="151"/>
      <c r="EX97" s="151"/>
      <c r="EY97" s="151"/>
      <c r="EZ97" s="151"/>
      <c r="FA97" s="151"/>
      <c r="FB97" s="151"/>
      <c r="FC97" s="151"/>
      <c r="FD97" s="151"/>
      <c r="FE97" s="151"/>
      <c r="FF97" s="151"/>
      <c r="FG97" s="151"/>
      <c r="FH97" s="151"/>
      <c r="FI97" s="151"/>
      <c r="FJ97" s="151"/>
      <c r="FK97" s="151"/>
      <c r="FL97" s="151"/>
      <c r="FM97" s="151"/>
      <c r="FN97" s="151"/>
      <c r="FO97" s="151"/>
      <c r="FP97" s="151"/>
      <c r="FQ97" s="151"/>
      <c r="FR97" s="151"/>
      <c r="FS97" s="151"/>
      <c r="FT97" s="151"/>
      <c r="FU97" s="151"/>
      <c r="FV97" s="151"/>
      <c r="FW97" s="151"/>
      <c r="FX97" s="151"/>
      <c r="FY97" s="151"/>
      <c r="FZ97" s="151"/>
      <c r="GA97" s="151"/>
      <c r="GB97" s="151"/>
      <c r="GC97" s="151"/>
      <c r="GD97" s="151"/>
      <c r="GE97" s="151"/>
      <c r="GF97" s="151"/>
      <c r="GG97" s="151"/>
      <c r="GH97" s="151"/>
      <c r="GI97" s="151"/>
      <c r="GJ97" s="151"/>
      <c r="GK97" s="151"/>
      <c r="GL97" s="151"/>
      <c r="GM97" s="151"/>
    </row>
    <row r="98" spans="1:195" s="136" customFormat="1" ht="29.25" customHeight="1" x14ac:dyDescent="0.2">
      <c r="A98" s="161">
        <v>92</v>
      </c>
      <c r="B98" s="138" t="s">
        <v>457</v>
      </c>
      <c r="C98" s="152" t="s">
        <v>501</v>
      </c>
      <c r="D98" s="152" t="s">
        <v>390</v>
      </c>
      <c r="E98" s="138" t="s">
        <v>390</v>
      </c>
      <c r="F98" s="161" t="s">
        <v>222</v>
      </c>
      <c r="G98" s="139">
        <v>12000</v>
      </c>
      <c r="H98" s="162">
        <v>0</v>
      </c>
      <c r="I98" s="139">
        <f t="shared" si="5"/>
        <v>12000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39">
        <f t="shared" si="6"/>
        <v>12000</v>
      </c>
      <c r="P98" s="166" t="s">
        <v>490</v>
      </c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  <c r="CD98" s="196"/>
      <c r="CE98" s="196"/>
      <c r="CF98" s="196"/>
      <c r="CG98" s="196"/>
      <c r="CH98" s="196"/>
      <c r="CI98" s="196"/>
      <c r="CJ98" s="196"/>
      <c r="CK98" s="196"/>
      <c r="CL98" s="196"/>
      <c r="CM98" s="196"/>
      <c r="CN98" s="196"/>
      <c r="CO98" s="196"/>
      <c r="CP98" s="196"/>
      <c r="CQ98" s="196"/>
      <c r="CR98" s="196"/>
      <c r="CS98" s="196"/>
      <c r="CT98" s="196"/>
      <c r="CU98" s="196"/>
      <c r="CV98" s="196"/>
      <c r="CW98" s="196"/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196"/>
      <c r="DT98" s="196"/>
      <c r="DU98" s="196"/>
      <c r="DV98" s="196"/>
      <c r="DW98" s="196"/>
      <c r="DX98" s="196"/>
      <c r="DY98" s="196"/>
      <c r="DZ98" s="196"/>
      <c r="EA98" s="196"/>
      <c r="EB98" s="196"/>
      <c r="EC98" s="196"/>
      <c r="ED98" s="196"/>
      <c r="EE98" s="196"/>
      <c r="EF98" s="196"/>
      <c r="EG98" s="196"/>
      <c r="EH98" s="196"/>
      <c r="EI98" s="196"/>
      <c r="EJ98" s="196"/>
      <c r="EK98" s="196"/>
      <c r="EL98" s="196"/>
      <c r="EM98" s="196"/>
      <c r="EN98" s="196"/>
      <c r="EO98" s="196"/>
      <c r="EP98" s="196"/>
      <c r="EQ98" s="196"/>
      <c r="ER98" s="196"/>
      <c r="ES98" s="196"/>
      <c r="ET98" s="196"/>
      <c r="EU98" s="196"/>
      <c r="EV98" s="196"/>
      <c r="EW98" s="196"/>
      <c r="EX98" s="196"/>
      <c r="EY98" s="196"/>
      <c r="EZ98" s="196"/>
      <c r="FA98" s="196"/>
      <c r="FB98" s="196"/>
      <c r="FC98" s="196"/>
      <c r="FD98" s="196"/>
      <c r="FE98" s="196"/>
      <c r="FF98" s="196"/>
      <c r="FG98" s="196"/>
      <c r="FH98" s="196"/>
      <c r="FI98" s="196"/>
      <c r="FJ98" s="196"/>
      <c r="FK98" s="196"/>
      <c r="FL98" s="196"/>
      <c r="FM98" s="196"/>
      <c r="FN98" s="196"/>
      <c r="FO98" s="196"/>
      <c r="FP98" s="196"/>
      <c r="FQ98" s="196"/>
      <c r="FR98" s="196"/>
      <c r="FS98" s="196"/>
      <c r="FT98" s="196"/>
      <c r="FU98" s="196"/>
      <c r="FV98" s="196"/>
      <c r="FW98" s="196"/>
      <c r="FX98" s="196"/>
      <c r="FY98" s="196"/>
      <c r="FZ98" s="196"/>
      <c r="GA98" s="196"/>
      <c r="GB98" s="196"/>
      <c r="GC98" s="196"/>
      <c r="GD98" s="196"/>
      <c r="GE98" s="196"/>
      <c r="GF98" s="196"/>
      <c r="GG98" s="196"/>
      <c r="GH98" s="196"/>
      <c r="GI98" s="196"/>
      <c r="GJ98" s="196"/>
      <c r="GK98" s="196"/>
      <c r="GL98" s="196"/>
      <c r="GM98" s="196"/>
    </row>
    <row r="99" spans="1:195" s="136" customFormat="1" ht="29.25" customHeight="1" x14ac:dyDescent="0.2">
      <c r="A99" s="161">
        <v>93</v>
      </c>
      <c r="B99" s="138" t="s">
        <v>458</v>
      </c>
      <c r="C99" s="152" t="s">
        <v>501</v>
      </c>
      <c r="D99" s="152" t="s">
        <v>390</v>
      </c>
      <c r="E99" s="138" t="s">
        <v>390</v>
      </c>
      <c r="F99" s="161" t="s">
        <v>222</v>
      </c>
      <c r="G99" s="139">
        <v>12000</v>
      </c>
      <c r="H99" s="162">
        <v>0</v>
      </c>
      <c r="I99" s="139">
        <f t="shared" si="5"/>
        <v>12000</v>
      </c>
      <c r="J99" s="156">
        <v>0</v>
      </c>
      <c r="K99" s="156">
        <v>0</v>
      </c>
      <c r="L99" s="156">
        <v>0</v>
      </c>
      <c r="M99" s="156">
        <v>0</v>
      </c>
      <c r="N99" s="156">
        <v>0</v>
      </c>
      <c r="O99" s="139">
        <f t="shared" si="6"/>
        <v>12000</v>
      </c>
      <c r="P99" s="166" t="s">
        <v>490</v>
      </c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6"/>
      <c r="FC99" s="196"/>
      <c r="FD99" s="196"/>
      <c r="FE99" s="196"/>
      <c r="FF99" s="196"/>
      <c r="FG99" s="196"/>
      <c r="FH99" s="196"/>
      <c r="FI99" s="196"/>
      <c r="FJ99" s="196"/>
      <c r="FK99" s="196"/>
      <c r="FL99" s="196"/>
      <c r="FM99" s="196"/>
      <c r="FN99" s="196"/>
      <c r="FO99" s="196"/>
      <c r="FP99" s="196"/>
      <c r="FQ99" s="196"/>
      <c r="FR99" s="196"/>
      <c r="FS99" s="196"/>
      <c r="FT99" s="196"/>
      <c r="FU99" s="196"/>
      <c r="FV99" s="196"/>
      <c r="FW99" s="196"/>
      <c r="FX99" s="196"/>
      <c r="FY99" s="196"/>
      <c r="FZ99" s="196"/>
      <c r="GA99" s="196"/>
      <c r="GB99" s="196"/>
      <c r="GC99" s="196"/>
      <c r="GD99" s="196"/>
      <c r="GE99" s="196"/>
      <c r="GF99" s="196"/>
      <c r="GG99" s="196"/>
      <c r="GH99" s="196"/>
      <c r="GI99" s="196"/>
      <c r="GJ99" s="196"/>
      <c r="GK99" s="196"/>
      <c r="GL99" s="196"/>
      <c r="GM99" s="196"/>
    </row>
    <row r="100" spans="1:195" s="136" customFormat="1" ht="29.25" customHeight="1" x14ac:dyDescent="0.2">
      <c r="A100" s="161">
        <v>94</v>
      </c>
      <c r="B100" s="138" t="s">
        <v>487</v>
      </c>
      <c r="C100" s="152" t="s">
        <v>501</v>
      </c>
      <c r="D100" s="152" t="s">
        <v>390</v>
      </c>
      <c r="E100" s="138" t="s">
        <v>390</v>
      </c>
      <c r="F100" s="161" t="s">
        <v>222</v>
      </c>
      <c r="G100" s="139">
        <v>12000</v>
      </c>
      <c r="H100" s="162">
        <v>0</v>
      </c>
      <c r="I100" s="139">
        <f t="shared" si="5"/>
        <v>12000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39">
        <f t="shared" si="6"/>
        <v>12000</v>
      </c>
      <c r="P100" s="166" t="s">
        <v>490</v>
      </c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  <c r="CD100" s="196"/>
      <c r="CE100" s="196"/>
      <c r="CF100" s="196"/>
      <c r="CG100" s="196"/>
      <c r="CH100" s="196"/>
      <c r="CI100" s="196"/>
      <c r="CJ100" s="196"/>
      <c r="CK100" s="196"/>
      <c r="CL100" s="196"/>
      <c r="CM100" s="196"/>
      <c r="CN100" s="196"/>
      <c r="CO100" s="196"/>
      <c r="CP100" s="196"/>
      <c r="CQ100" s="196"/>
      <c r="CR100" s="196"/>
      <c r="CS100" s="196"/>
      <c r="CT100" s="196"/>
      <c r="CU100" s="196"/>
      <c r="CV100" s="196"/>
      <c r="CW100" s="196"/>
      <c r="CX100" s="196"/>
      <c r="CY100" s="196"/>
      <c r="CZ100" s="196"/>
      <c r="DA100" s="196"/>
      <c r="DB100" s="196"/>
      <c r="DC100" s="196"/>
      <c r="DD100" s="196"/>
      <c r="DE100" s="196"/>
      <c r="DF100" s="196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196"/>
      <c r="DS100" s="196"/>
      <c r="DT100" s="196"/>
      <c r="DU100" s="196"/>
      <c r="DV100" s="196"/>
      <c r="DW100" s="196"/>
      <c r="DX100" s="196"/>
      <c r="DY100" s="196"/>
      <c r="DZ100" s="196"/>
      <c r="EA100" s="196"/>
      <c r="EB100" s="196"/>
      <c r="EC100" s="196"/>
      <c r="ED100" s="196"/>
      <c r="EE100" s="196"/>
      <c r="EF100" s="196"/>
      <c r="EG100" s="196"/>
      <c r="EH100" s="196"/>
      <c r="EI100" s="196"/>
      <c r="EJ100" s="196"/>
      <c r="EK100" s="196"/>
      <c r="EL100" s="196"/>
      <c r="EM100" s="196"/>
      <c r="EN100" s="196"/>
      <c r="EO100" s="196"/>
      <c r="EP100" s="196"/>
      <c r="EQ100" s="196"/>
      <c r="ER100" s="196"/>
      <c r="ES100" s="196"/>
      <c r="ET100" s="196"/>
      <c r="EU100" s="196"/>
      <c r="EV100" s="196"/>
      <c r="EW100" s="196"/>
      <c r="EX100" s="196"/>
      <c r="EY100" s="196"/>
      <c r="EZ100" s="196"/>
      <c r="FA100" s="196"/>
      <c r="FB100" s="196"/>
      <c r="FC100" s="196"/>
      <c r="FD100" s="196"/>
      <c r="FE100" s="196"/>
      <c r="FF100" s="196"/>
      <c r="FG100" s="196"/>
      <c r="FH100" s="196"/>
      <c r="FI100" s="196"/>
      <c r="FJ100" s="196"/>
      <c r="FK100" s="196"/>
      <c r="FL100" s="196"/>
      <c r="FM100" s="196"/>
      <c r="FN100" s="196"/>
      <c r="FO100" s="196"/>
      <c r="FP100" s="196"/>
      <c r="FQ100" s="196"/>
      <c r="FR100" s="196"/>
      <c r="FS100" s="196"/>
      <c r="FT100" s="196"/>
      <c r="FU100" s="196"/>
      <c r="FV100" s="196"/>
      <c r="FW100" s="196"/>
      <c r="FX100" s="196"/>
      <c r="FY100" s="196"/>
      <c r="FZ100" s="196"/>
      <c r="GA100" s="196"/>
      <c r="GB100" s="196"/>
      <c r="GC100" s="196"/>
      <c r="GD100" s="196"/>
      <c r="GE100" s="196"/>
      <c r="GF100" s="196"/>
      <c r="GG100" s="196"/>
      <c r="GH100" s="196"/>
      <c r="GI100" s="196"/>
      <c r="GJ100" s="196"/>
      <c r="GK100" s="196"/>
      <c r="GL100" s="196"/>
      <c r="GM100" s="196"/>
    </row>
    <row r="101" spans="1:195" s="136" customFormat="1" ht="29.25" customHeight="1" x14ac:dyDescent="0.2">
      <c r="A101" s="161">
        <v>95</v>
      </c>
      <c r="B101" s="138" t="s">
        <v>389</v>
      </c>
      <c r="C101" s="152" t="s">
        <v>488</v>
      </c>
      <c r="D101" s="152" t="s">
        <v>390</v>
      </c>
      <c r="E101" s="138" t="s">
        <v>390</v>
      </c>
      <c r="F101" s="161" t="s">
        <v>221</v>
      </c>
      <c r="G101" s="139">
        <v>38000</v>
      </c>
      <c r="H101" s="162">
        <v>0</v>
      </c>
      <c r="I101" s="139">
        <f t="shared" si="5"/>
        <v>38000</v>
      </c>
      <c r="J101" s="156">
        <v>0</v>
      </c>
      <c r="K101" s="156">
        <v>497.25</v>
      </c>
      <c r="L101" s="156">
        <v>0</v>
      </c>
      <c r="M101" s="167">
        <v>150</v>
      </c>
      <c r="N101" s="139">
        <f t="shared" si="10"/>
        <v>647.25</v>
      </c>
      <c r="O101" s="139">
        <f t="shared" si="6"/>
        <v>37352.75</v>
      </c>
      <c r="P101" s="166" t="s">
        <v>490</v>
      </c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  <c r="EG101" s="196"/>
      <c r="EH101" s="196"/>
      <c r="EI101" s="196"/>
      <c r="EJ101" s="196"/>
      <c r="EK101" s="196"/>
      <c r="EL101" s="196"/>
      <c r="EM101" s="196"/>
      <c r="EN101" s="196"/>
      <c r="EO101" s="196"/>
      <c r="EP101" s="196"/>
      <c r="EQ101" s="196"/>
      <c r="ER101" s="196"/>
      <c r="ES101" s="196"/>
      <c r="ET101" s="196"/>
      <c r="EU101" s="196"/>
      <c r="EV101" s="196"/>
      <c r="EW101" s="196"/>
      <c r="EX101" s="196"/>
      <c r="EY101" s="196"/>
      <c r="EZ101" s="196"/>
      <c r="FA101" s="196"/>
      <c r="FB101" s="196"/>
      <c r="FC101" s="196"/>
      <c r="FD101" s="196"/>
      <c r="FE101" s="196"/>
      <c r="FF101" s="196"/>
      <c r="FG101" s="196"/>
      <c r="FH101" s="196"/>
      <c r="FI101" s="196"/>
      <c r="FJ101" s="196"/>
      <c r="FK101" s="196"/>
      <c r="FL101" s="196"/>
      <c r="FM101" s="196"/>
      <c r="FN101" s="196"/>
      <c r="FO101" s="196"/>
      <c r="FP101" s="196"/>
      <c r="FQ101" s="196"/>
      <c r="FR101" s="196"/>
      <c r="FS101" s="196"/>
      <c r="FT101" s="196"/>
      <c r="FU101" s="196"/>
      <c r="FV101" s="196"/>
      <c r="FW101" s="196"/>
      <c r="FX101" s="196"/>
      <c r="FY101" s="196"/>
      <c r="FZ101" s="196"/>
      <c r="GA101" s="196"/>
      <c r="GB101" s="196"/>
      <c r="GC101" s="196"/>
      <c r="GD101" s="196"/>
      <c r="GE101" s="196"/>
      <c r="GF101" s="196"/>
      <c r="GG101" s="196"/>
      <c r="GH101" s="196"/>
      <c r="GI101" s="196"/>
      <c r="GJ101" s="196"/>
      <c r="GK101" s="196"/>
      <c r="GL101" s="196"/>
      <c r="GM101" s="196"/>
    </row>
    <row r="102" spans="1:195" s="15" customFormat="1" ht="29.25" customHeight="1" x14ac:dyDescent="0.2">
      <c r="A102" s="161">
        <v>96</v>
      </c>
      <c r="B102" s="138" t="s">
        <v>437</v>
      </c>
      <c r="C102" s="152" t="s">
        <v>436</v>
      </c>
      <c r="D102" s="152" t="s">
        <v>390</v>
      </c>
      <c r="E102" s="138" t="s">
        <v>390</v>
      </c>
      <c r="F102" s="161" t="s">
        <v>222</v>
      </c>
      <c r="G102" s="139">
        <v>12000</v>
      </c>
      <c r="H102" s="162">
        <v>0</v>
      </c>
      <c r="I102" s="139">
        <f t="shared" si="5"/>
        <v>12000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39">
        <f t="shared" si="6"/>
        <v>12000</v>
      </c>
      <c r="P102" s="166" t="s">
        <v>490</v>
      </c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1"/>
      <c r="DE102" s="151"/>
      <c r="DF102" s="151"/>
      <c r="DG102" s="151"/>
      <c r="DH102" s="151"/>
      <c r="DI102" s="151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1"/>
      <c r="DT102" s="151"/>
      <c r="DU102" s="151"/>
      <c r="DV102" s="151"/>
      <c r="DW102" s="151"/>
      <c r="DX102" s="151"/>
      <c r="DY102" s="151"/>
      <c r="DZ102" s="151"/>
      <c r="EA102" s="151"/>
      <c r="EB102" s="151"/>
      <c r="EC102" s="151"/>
      <c r="ED102" s="151"/>
      <c r="EE102" s="151"/>
      <c r="EF102" s="151"/>
      <c r="EG102" s="151"/>
      <c r="EH102" s="151"/>
      <c r="EI102" s="151"/>
      <c r="EJ102" s="151"/>
      <c r="EK102" s="151"/>
      <c r="EL102" s="151"/>
      <c r="EM102" s="151"/>
      <c r="EN102" s="151"/>
      <c r="EO102" s="151"/>
      <c r="EP102" s="151"/>
      <c r="EQ102" s="151"/>
      <c r="ER102" s="151"/>
      <c r="ES102" s="151"/>
      <c r="ET102" s="151"/>
      <c r="EU102" s="151"/>
      <c r="EV102" s="151"/>
      <c r="EW102" s="151"/>
      <c r="EX102" s="151"/>
      <c r="EY102" s="151"/>
      <c r="EZ102" s="151"/>
      <c r="FA102" s="151"/>
      <c r="FB102" s="151"/>
      <c r="FC102" s="151"/>
      <c r="FD102" s="151"/>
      <c r="FE102" s="151"/>
      <c r="FF102" s="151"/>
      <c r="FG102" s="151"/>
      <c r="FH102" s="151"/>
      <c r="FI102" s="151"/>
      <c r="FJ102" s="151"/>
      <c r="FK102" s="151"/>
      <c r="FL102" s="151"/>
      <c r="FM102" s="151"/>
      <c r="FN102" s="151"/>
      <c r="FO102" s="151"/>
      <c r="FP102" s="151"/>
      <c r="FQ102" s="151"/>
      <c r="FR102" s="151"/>
      <c r="FS102" s="151"/>
      <c r="FT102" s="151"/>
      <c r="FU102" s="151"/>
      <c r="FV102" s="151"/>
      <c r="FW102" s="151"/>
      <c r="FX102" s="151"/>
      <c r="FY102" s="151"/>
      <c r="FZ102" s="151"/>
      <c r="GA102" s="151"/>
      <c r="GB102" s="151"/>
      <c r="GC102" s="151"/>
      <c r="GD102" s="151"/>
      <c r="GE102" s="151"/>
      <c r="GF102" s="151"/>
      <c r="GG102" s="151"/>
      <c r="GH102" s="151"/>
      <c r="GI102" s="151"/>
      <c r="GJ102" s="151"/>
      <c r="GK102" s="151"/>
      <c r="GL102" s="151"/>
      <c r="GM102" s="151"/>
    </row>
    <row r="103" spans="1:195" s="136" customFormat="1" ht="29.25" customHeight="1" x14ac:dyDescent="0.2">
      <c r="A103" s="161">
        <v>97</v>
      </c>
      <c r="B103" s="138" t="s">
        <v>502</v>
      </c>
      <c r="C103" s="152" t="s">
        <v>503</v>
      </c>
      <c r="D103" s="165" t="s">
        <v>390</v>
      </c>
      <c r="E103" s="138" t="s">
        <v>390</v>
      </c>
      <c r="F103" s="161" t="s">
        <v>221</v>
      </c>
      <c r="G103" s="139">
        <v>8000</v>
      </c>
      <c r="H103" s="162">
        <v>0</v>
      </c>
      <c r="I103" s="139">
        <f>+G103+H103</f>
        <v>8000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39">
        <f>+I103-N103</f>
        <v>8000</v>
      </c>
      <c r="P103" s="166" t="s">
        <v>490</v>
      </c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196"/>
      <c r="BS103" s="196"/>
      <c r="BT103" s="196"/>
      <c r="BU103" s="196"/>
      <c r="BV103" s="196"/>
      <c r="BW103" s="196"/>
      <c r="BX103" s="196"/>
      <c r="BY103" s="196"/>
      <c r="BZ103" s="196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6"/>
      <c r="CM103" s="196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6"/>
      <c r="CY103" s="196"/>
      <c r="CZ103" s="196"/>
      <c r="DA103" s="196"/>
      <c r="DB103" s="196"/>
      <c r="DC103" s="196"/>
      <c r="DD103" s="196"/>
      <c r="DE103" s="196"/>
      <c r="DF103" s="196"/>
      <c r="DG103" s="196"/>
      <c r="DH103" s="196"/>
      <c r="DI103" s="196"/>
      <c r="DJ103" s="196"/>
      <c r="DK103" s="196"/>
      <c r="DL103" s="196"/>
      <c r="DM103" s="196"/>
      <c r="DN103" s="196"/>
      <c r="DO103" s="196"/>
      <c r="DP103" s="196"/>
      <c r="DQ103" s="196"/>
      <c r="DR103" s="196"/>
      <c r="DS103" s="196"/>
      <c r="DT103" s="196"/>
      <c r="DU103" s="196"/>
      <c r="DV103" s="196"/>
      <c r="DW103" s="196"/>
      <c r="DX103" s="196"/>
      <c r="DY103" s="196"/>
      <c r="DZ103" s="196"/>
      <c r="EA103" s="196"/>
      <c r="EB103" s="196"/>
      <c r="EC103" s="196"/>
      <c r="ED103" s="196"/>
      <c r="EE103" s="196"/>
      <c r="EF103" s="196"/>
      <c r="EG103" s="196"/>
      <c r="EH103" s="196"/>
      <c r="EI103" s="196"/>
      <c r="EJ103" s="196"/>
      <c r="EK103" s="196"/>
      <c r="EL103" s="196"/>
      <c r="EM103" s="196"/>
      <c r="EN103" s="196"/>
      <c r="EO103" s="196"/>
      <c r="EP103" s="196"/>
      <c r="EQ103" s="196"/>
      <c r="ER103" s="196"/>
      <c r="ES103" s="196"/>
      <c r="ET103" s="196"/>
      <c r="EU103" s="196"/>
      <c r="EV103" s="196"/>
      <c r="EW103" s="196"/>
      <c r="EX103" s="196"/>
      <c r="EY103" s="196"/>
      <c r="EZ103" s="196"/>
      <c r="FA103" s="196"/>
      <c r="FB103" s="196"/>
      <c r="FC103" s="196"/>
      <c r="FD103" s="196"/>
      <c r="FE103" s="196"/>
      <c r="FF103" s="196"/>
      <c r="FG103" s="196"/>
      <c r="FH103" s="196"/>
      <c r="FI103" s="196"/>
      <c r="FJ103" s="196"/>
      <c r="FK103" s="196"/>
      <c r="FL103" s="196"/>
      <c r="FM103" s="196"/>
      <c r="FN103" s="196"/>
      <c r="FO103" s="196"/>
      <c r="FP103" s="196"/>
      <c r="FQ103" s="196"/>
      <c r="FR103" s="196"/>
      <c r="FS103" s="196"/>
      <c r="FT103" s="196"/>
      <c r="FU103" s="196"/>
      <c r="FV103" s="196"/>
      <c r="FW103" s="196"/>
      <c r="FX103" s="196"/>
      <c r="FY103" s="196"/>
      <c r="FZ103" s="196"/>
      <c r="GA103" s="196"/>
      <c r="GB103" s="196"/>
      <c r="GC103" s="196"/>
      <c r="GD103" s="196"/>
      <c r="GE103" s="196"/>
      <c r="GF103" s="196"/>
      <c r="GG103" s="196"/>
      <c r="GH103" s="196"/>
      <c r="GI103" s="196"/>
      <c r="GJ103" s="196"/>
      <c r="GK103" s="196"/>
      <c r="GL103" s="196"/>
      <c r="GM103" s="196"/>
    </row>
    <row r="104" spans="1:195" s="136" customFormat="1" ht="29.25" customHeight="1" x14ac:dyDescent="0.2">
      <c r="A104" s="161">
        <v>98</v>
      </c>
      <c r="B104" s="138" t="s">
        <v>508</v>
      </c>
      <c r="C104" s="152" t="s">
        <v>503</v>
      </c>
      <c r="D104" s="165" t="s">
        <v>390</v>
      </c>
      <c r="E104" s="138" t="s">
        <v>390</v>
      </c>
      <c r="F104" s="161" t="s">
        <v>222</v>
      </c>
      <c r="G104" s="139">
        <v>8000</v>
      </c>
      <c r="H104" s="162">
        <v>0</v>
      </c>
      <c r="I104" s="139">
        <v>8000</v>
      </c>
      <c r="J104" s="156">
        <v>0</v>
      </c>
      <c r="K104" s="156">
        <v>0</v>
      </c>
      <c r="L104" s="156">
        <v>0</v>
      </c>
      <c r="M104" s="156">
        <v>0</v>
      </c>
      <c r="N104" s="156">
        <v>0</v>
      </c>
      <c r="O104" s="139">
        <f>+I104-N104</f>
        <v>8000</v>
      </c>
      <c r="P104" s="166" t="s">
        <v>490</v>
      </c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6"/>
      <c r="FF104" s="196"/>
      <c r="FG104" s="196"/>
      <c r="FH104" s="196"/>
      <c r="FI104" s="196"/>
      <c r="FJ104" s="196"/>
      <c r="FK104" s="196"/>
      <c r="FL104" s="196"/>
      <c r="FM104" s="196"/>
      <c r="FN104" s="196"/>
      <c r="FO104" s="196"/>
      <c r="FP104" s="196"/>
      <c r="FQ104" s="196"/>
      <c r="FR104" s="196"/>
      <c r="FS104" s="196"/>
      <c r="FT104" s="196"/>
      <c r="FU104" s="196"/>
      <c r="FV104" s="196"/>
      <c r="FW104" s="196"/>
      <c r="FX104" s="196"/>
      <c r="FY104" s="196"/>
      <c r="FZ104" s="196"/>
      <c r="GA104" s="196"/>
      <c r="GB104" s="196"/>
      <c r="GC104" s="196"/>
      <c r="GD104" s="196"/>
      <c r="GE104" s="196"/>
      <c r="GF104" s="196"/>
      <c r="GG104" s="196"/>
      <c r="GH104" s="196"/>
      <c r="GI104" s="196"/>
      <c r="GJ104" s="196"/>
      <c r="GK104" s="196"/>
      <c r="GL104" s="196"/>
      <c r="GM104" s="196"/>
    </row>
    <row r="105" spans="1:195" s="137" customFormat="1" ht="29.25" customHeight="1" x14ac:dyDescent="0.2">
      <c r="A105" s="161">
        <v>99</v>
      </c>
      <c r="B105" s="138" t="s">
        <v>440</v>
      </c>
      <c r="C105" s="152" t="s">
        <v>439</v>
      </c>
      <c r="D105" s="152" t="s">
        <v>390</v>
      </c>
      <c r="E105" s="138" t="s">
        <v>390</v>
      </c>
      <c r="F105" s="161" t="s">
        <v>222</v>
      </c>
      <c r="G105" s="139">
        <v>12000</v>
      </c>
      <c r="H105" s="162">
        <v>0</v>
      </c>
      <c r="I105" s="139">
        <f t="shared" si="5"/>
        <v>12000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39">
        <f t="shared" si="6"/>
        <v>12000</v>
      </c>
      <c r="P105" s="166" t="s">
        <v>490</v>
      </c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1"/>
      <c r="DT105" s="151"/>
      <c r="DU105" s="151"/>
      <c r="DV105" s="151"/>
      <c r="DW105" s="151"/>
      <c r="DX105" s="151"/>
      <c r="DY105" s="151"/>
      <c r="DZ105" s="151"/>
      <c r="EA105" s="151"/>
      <c r="EB105" s="151"/>
      <c r="EC105" s="151"/>
      <c r="ED105" s="151"/>
      <c r="EE105" s="151"/>
      <c r="EF105" s="151"/>
      <c r="EG105" s="151"/>
      <c r="EH105" s="151"/>
      <c r="EI105" s="151"/>
      <c r="EJ105" s="151"/>
      <c r="EK105" s="151"/>
      <c r="EL105" s="151"/>
      <c r="EM105" s="151"/>
      <c r="EN105" s="151"/>
      <c r="EO105" s="151"/>
      <c r="EP105" s="151"/>
      <c r="EQ105" s="151"/>
      <c r="ER105" s="151"/>
      <c r="ES105" s="151"/>
      <c r="ET105" s="151"/>
      <c r="EU105" s="151"/>
      <c r="EV105" s="151"/>
      <c r="EW105" s="151"/>
      <c r="EX105" s="151"/>
      <c r="EY105" s="151"/>
      <c r="EZ105" s="151"/>
      <c r="FA105" s="151"/>
      <c r="FB105" s="151"/>
      <c r="FC105" s="151"/>
      <c r="FD105" s="151"/>
      <c r="FE105" s="151"/>
      <c r="FF105" s="151"/>
      <c r="FG105" s="151"/>
      <c r="FH105" s="151"/>
      <c r="FI105" s="151"/>
      <c r="FJ105" s="151"/>
      <c r="FK105" s="151"/>
      <c r="FL105" s="151"/>
      <c r="FM105" s="151"/>
      <c r="FN105" s="151"/>
      <c r="FO105" s="151"/>
      <c r="FP105" s="151"/>
      <c r="FQ105" s="151"/>
      <c r="FR105" s="151"/>
      <c r="FS105" s="151"/>
      <c r="FT105" s="151"/>
      <c r="FU105" s="151"/>
      <c r="FV105" s="151"/>
      <c r="FW105" s="151"/>
      <c r="FX105" s="151"/>
      <c r="FY105" s="151"/>
      <c r="FZ105" s="151"/>
      <c r="GA105" s="151"/>
      <c r="GB105" s="151"/>
      <c r="GC105" s="151"/>
      <c r="GD105" s="151"/>
      <c r="GE105" s="151"/>
      <c r="GF105" s="151"/>
      <c r="GG105" s="151"/>
      <c r="GH105" s="151"/>
      <c r="GI105" s="151"/>
      <c r="GJ105" s="151"/>
      <c r="GK105" s="151"/>
      <c r="GL105" s="151"/>
      <c r="GM105" s="151"/>
    </row>
    <row r="106" spans="1:195" s="147" customFormat="1" ht="29.25" customHeight="1" x14ac:dyDescent="0.2">
      <c r="A106" s="161">
        <v>100</v>
      </c>
      <c r="B106" s="138" t="s">
        <v>442</v>
      </c>
      <c r="C106" s="152" t="s">
        <v>441</v>
      </c>
      <c r="D106" s="152" t="s">
        <v>390</v>
      </c>
      <c r="E106" s="138" t="s">
        <v>390</v>
      </c>
      <c r="F106" s="161" t="s">
        <v>222</v>
      </c>
      <c r="G106" s="139">
        <v>8000</v>
      </c>
      <c r="H106" s="162">
        <v>0</v>
      </c>
      <c r="I106" s="139">
        <f t="shared" si="5"/>
        <v>8000</v>
      </c>
      <c r="J106" s="156">
        <v>0</v>
      </c>
      <c r="K106" s="156">
        <v>0</v>
      </c>
      <c r="L106" s="156">
        <v>0</v>
      </c>
      <c r="M106" s="156">
        <v>0</v>
      </c>
      <c r="N106" s="156">
        <v>0</v>
      </c>
      <c r="O106" s="139">
        <f t="shared" si="6"/>
        <v>8000</v>
      </c>
      <c r="P106" s="166" t="s">
        <v>490</v>
      </c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151"/>
      <c r="DQ106" s="151"/>
      <c r="DR106" s="151"/>
      <c r="DS106" s="151"/>
      <c r="DT106" s="151"/>
      <c r="DU106" s="151"/>
      <c r="DV106" s="151"/>
      <c r="DW106" s="151"/>
      <c r="DX106" s="151"/>
      <c r="DY106" s="151"/>
      <c r="DZ106" s="151"/>
      <c r="EA106" s="151"/>
      <c r="EB106" s="151"/>
      <c r="EC106" s="151"/>
      <c r="ED106" s="151"/>
      <c r="EE106" s="151"/>
      <c r="EF106" s="151"/>
      <c r="EG106" s="151"/>
      <c r="EH106" s="151"/>
      <c r="EI106" s="151"/>
      <c r="EJ106" s="151"/>
      <c r="EK106" s="151"/>
      <c r="EL106" s="151"/>
      <c r="EM106" s="151"/>
      <c r="EN106" s="151"/>
      <c r="EO106" s="151"/>
      <c r="EP106" s="151"/>
      <c r="EQ106" s="151"/>
      <c r="ER106" s="151"/>
      <c r="ES106" s="151"/>
      <c r="ET106" s="151"/>
      <c r="EU106" s="151"/>
      <c r="EV106" s="151"/>
      <c r="EW106" s="151"/>
      <c r="EX106" s="151"/>
      <c r="EY106" s="151"/>
      <c r="EZ106" s="151"/>
      <c r="FA106" s="151"/>
      <c r="FB106" s="151"/>
      <c r="FC106" s="151"/>
      <c r="FD106" s="151"/>
      <c r="FE106" s="151"/>
      <c r="FF106" s="151"/>
      <c r="FG106" s="151"/>
      <c r="FH106" s="151"/>
      <c r="FI106" s="151"/>
      <c r="FJ106" s="151"/>
      <c r="FK106" s="151"/>
      <c r="FL106" s="151"/>
      <c r="FM106" s="151"/>
      <c r="FN106" s="151"/>
      <c r="FO106" s="151"/>
      <c r="FP106" s="151"/>
      <c r="FQ106" s="151"/>
      <c r="FR106" s="151"/>
      <c r="FS106" s="151"/>
      <c r="FT106" s="151"/>
      <c r="FU106" s="151"/>
      <c r="FV106" s="151"/>
      <c r="FW106" s="151"/>
      <c r="FX106" s="151"/>
      <c r="FY106" s="151"/>
      <c r="FZ106" s="151"/>
      <c r="GA106" s="151"/>
      <c r="GB106" s="151"/>
      <c r="GC106" s="151"/>
      <c r="GD106" s="151"/>
      <c r="GE106" s="151"/>
      <c r="GF106" s="151"/>
      <c r="GG106" s="151"/>
      <c r="GH106" s="151"/>
      <c r="GI106" s="151"/>
      <c r="GJ106" s="151"/>
      <c r="GK106" s="151"/>
      <c r="GL106" s="151"/>
      <c r="GM106" s="151"/>
    </row>
    <row r="107" spans="1:195" s="147" customFormat="1" ht="29.25" customHeight="1" x14ac:dyDescent="0.2">
      <c r="A107" s="161">
        <v>101</v>
      </c>
      <c r="B107" s="138" t="s">
        <v>496</v>
      </c>
      <c r="C107" s="152" t="s">
        <v>441</v>
      </c>
      <c r="D107" s="152" t="s">
        <v>390</v>
      </c>
      <c r="E107" s="138" t="s">
        <v>390</v>
      </c>
      <c r="F107" s="161" t="s">
        <v>222</v>
      </c>
      <c r="G107" s="139">
        <v>4000</v>
      </c>
      <c r="H107" s="162">
        <v>0</v>
      </c>
      <c r="I107" s="139">
        <f t="shared" si="5"/>
        <v>4000</v>
      </c>
      <c r="J107" s="156">
        <v>0</v>
      </c>
      <c r="K107" s="156">
        <v>0</v>
      </c>
      <c r="L107" s="156">
        <v>0</v>
      </c>
      <c r="M107" s="156">
        <v>0</v>
      </c>
      <c r="N107" s="156">
        <v>0</v>
      </c>
      <c r="O107" s="139">
        <f t="shared" si="6"/>
        <v>4000</v>
      </c>
      <c r="P107" s="166" t="s">
        <v>490</v>
      </c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51"/>
      <c r="DH107" s="151"/>
      <c r="DI107" s="151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1"/>
      <c r="DT107" s="151"/>
      <c r="DU107" s="151"/>
      <c r="DV107" s="151"/>
      <c r="DW107" s="151"/>
      <c r="DX107" s="151"/>
      <c r="DY107" s="151"/>
      <c r="DZ107" s="151"/>
      <c r="EA107" s="151"/>
      <c r="EB107" s="151"/>
      <c r="EC107" s="151"/>
      <c r="ED107" s="151"/>
      <c r="EE107" s="151"/>
      <c r="EF107" s="151"/>
      <c r="EG107" s="151"/>
      <c r="EH107" s="151"/>
      <c r="EI107" s="151"/>
      <c r="EJ107" s="151"/>
      <c r="EK107" s="151"/>
      <c r="EL107" s="151"/>
      <c r="EM107" s="151"/>
      <c r="EN107" s="151"/>
      <c r="EO107" s="151"/>
      <c r="EP107" s="151"/>
      <c r="EQ107" s="151"/>
      <c r="ER107" s="151"/>
      <c r="ES107" s="151"/>
      <c r="ET107" s="151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1"/>
      <c r="FF107" s="151"/>
      <c r="FG107" s="151"/>
      <c r="FH107" s="151"/>
      <c r="FI107" s="151"/>
      <c r="FJ107" s="151"/>
      <c r="FK107" s="151"/>
      <c r="FL107" s="151"/>
      <c r="FM107" s="151"/>
      <c r="FN107" s="151"/>
      <c r="FO107" s="151"/>
      <c r="FP107" s="151"/>
      <c r="FQ107" s="151"/>
      <c r="FR107" s="151"/>
      <c r="FS107" s="151"/>
      <c r="FT107" s="151"/>
      <c r="FU107" s="151"/>
      <c r="FV107" s="151"/>
      <c r="FW107" s="151"/>
      <c r="FX107" s="151"/>
      <c r="FY107" s="151"/>
      <c r="FZ107" s="151"/>
      <c r="GA107" s="151"/>
      <c r="GB107" s="151"/>
      <c r="GC107" s="151"/>
      <c r="GD107" s="151"/>
      <c r="GE107" s="151"/>
      <c r="GF107" s="151"/>
      <c r="GG107" s="151"/>
      <c r="GH107" s="151"/>
      <c r="GI107" s="151"/>
      <c r="GJ107" s="151"/>
      <c r="GK107" s="151"/>
      <c r="GL107" s="151"/>
      <c r="GM107" s="151"/>
    </row>
    <row r="108" spans="1:195" s="140" customFormat="1" ht="29.25" customHeight="1" x14ac:dyDescent="0.2">
      <c r="A108" s="161">
        <v>102</v>
      </c>
      <c r="B108" s="138" t="s">
        <v>444</v>
      </c>
      <c r="C108" s="152" t="s">
        <v>443</v>
      </c>
      <c r="D108" s="152" t="s">
        <v>390</v>
      </c>
      <c r="E108" s="138" t="s">
        <v>390</v>
      </c>
      <c r="F108" s="161" t="s">
        <v>222</v>
      </c>
      <c r="G108" s="139">
        <v>10000</v>
      </c>
      <c r="H108" s="162">
        <v>0</v>
      </c>
      <c r="I108" s="139">
        <f t="shared" si="5"/>
        <v>10000</v>
      </c>
      <c r="J108" s="156">
        <v>0</v>
      </c>
      <c r="K108" s="156">
        <v>0</v>
      </c>
      <c r="L108" s="156">
        <v>0</v>
      </c>
      <c r="M108" s="156">
        <v>0</v>
      </c>
      <c r="N108" s="156">
        <v>0</v>
      </c>
      <c r="O108" s="139">
        <f t="shared" si="6"/>
        <v>10000</v>
      </c>
      <c r="P108" s="166" t="s">
        <v>490</v>
      </c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1"/>
      <c r="DD108" s="151"/>
      <c r="DE108" s="151"/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1"/>
      <c r="DR108" s="151"/>
      <c r="DS108" s="151"/>
      <c r="DT108" s="151"/>
      <c r="DU108" s="151"/>
      <c r="DV108" s="151"/>
      <c r="DW108" s="151"/>
      <c r="DX108" s="151"/>
      <c r="DY108" s="151"/>
      <c r="DZ108" s="151"/>
      <c r="EA108" s="151"/>
      <c r="EB108" s="151"/>
      <c r="EC108" s="151"/>
      <c r="ED108" s="151"/>
      <c r="EE108" s="151"/>
      <c r="EF108" s="151"/>
      <c r="EG108" s="151"/>
      <c r="EH108" s="151"/>
      <c r="EI108" s="151"/>
      <c r="EJ108" s="151"/>
      <c r="EK108" s="151"/>
      <c r="EL108" s="151"/>
      <c r="EM108" s="151"/>
      <c r="EN108" s="151"/>
      <c r="EO108" s="151"/>
      <c r="EP108" s="151"/>
      <c r="EQ108" s="151"/>
      <c r="ER108" s="151"/>
      <c r="ES108" s="151"/>
      <c r="ET108" s="151"/>
      <c r="EU108" s="151"/>
      <c r="EV108" s="151"/>
      <c r="EW108" s="151"/>
      <c r="EX108" s="151"/>
      <c r="EY108" s="151"/>
      <c r="EZ108" s="151"/>
      <c r="FA108" s="151"/>
      <c r="FB108" s="151"/>
      <c r="FC108" s="151"/>
      <c r="FD108" s="151"/>
      <c r="FE108" s="151"/>
      <c r="FF108" s="151"/>
      <c r="FG108" s="151"/>
      <c r="FH108" s="151"/>
      <c r="FI108" s="151"/>
      <c r="FJ108" s="151"/>
      <c r="FK108" s="151"/>
      <c r="FL108" s="151"/>
      <c r="FM108" s="151"/>
      <c r="FN108" s="151"/>
      <c r="FO108" s="151"/>
      <c r="FP108" s="151"/>
      <c r="FQ108" s="151"/>
      <c r="FR108" s="151"/>
      <c r="FS108" s="151"/>
      <c r="FT108" s="151"/>
      <c r="FU108" s="151"/>
      <c r="FV108" s="151"/>
      <c r="FW108" s="151"/>
      <c r="FX108" s="151"/>
      <c r="FY108" s="151"/>
      <c r="FZ108" s="151"/>
      <c r="GA108" s="151"/>
      <c r="GB108" s="151"/>
      <c r="GC108" s="151"/>
      <c r="GD108" s="151"/>
      <c r="GE108" s="151"/>
      <c r="GF108" s="151"/>
      <c r="GG108" s="151"/>
      <c r="GH108" s="151"/>
      <c r="GI108" s="151"/>
      <c r="GJ108" s="151"/>
      <c r="GK108" s="151"/>
      <c r="GL108" s="151"/>
      <c r="GM108" s="151"/>
    </row>
    <row r="109" spans="1:195" s="140" customFormat="1" ht="29.25" customHeight="1" x14ac:dyDescent="0.2">
      <c r="A109" s="161">
        <v>103</v>
      </c>
      <c r="B109" s="138" t="s">
        <v>445</v>
      </c>
      <c r="C109" s="152" t="s">
        <v>443</v>
      </c>
      <c r="D109" s="152" t="s">
        <v>390</v>
      </c>
      <c r="E109" s="138" t="s">
        <v>390</v>
      </c>
      <c r="F109" s="161" t="s">
        <v>222</v>
      </c>
      <c r="G109" s="139">
        <v>10000</v>
      </c>
      <c r="H109" s="162">
        <v>0</v>
      </c>
      <c r="I109" s="139">
        <f t="shared" si="5"/>
        <v>10000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39">
        <f t="shared" si="6"/>
        <v>10000</v>
      </c>
      <c r="P109" s="166" t="s">
        <v>490</v>
      </c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1"/>
      <c r="DD109" s="151"/>
      <c r="DE109" s="151"/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1"/>
      <c r="DT109" s="151"/>
      <c r="DU109" s="151"/>
      <c r="DV109" s="151"/>
      <c r="DW109" s="151"/>
      <c r="DX109" s="151"/>
      <c r="DY109" s="151"/>
      <c r="DZ109" s="151"/>
      <c r="EA109" s="151"/>
      <c r="EB109" s="151"/>
      <c r="EC109" s="151"/>
      <c r="ED109" s="151"/>
      <c r="EE109" s="151"/>
      <c r="EF109" s="151"/>
      <c r="EG109" s="151"/>
      <c r="EH109" s="151"/>
      <c r="EI109" s="151"/>
      <c r="EJ109" s="151"/>
      <c r="EK109" s="151"/>
      <c r="EL109" s="151"/>
      <c r="EM109" s="151"/>
      <c r="EN109" s="151"/>
      <c r="EO109" s="151"/>
      <c r="EP109" s="151"/>
      <c r="EQ109" s="151"/>
      <c r="ER109" s="151"/>
      <c r="ES109" s="151"/>
      <c r="ET109" s="151"/>
      <c r="EU109" s="151"/>
      <c r="EV109" s="151"/>
      <c r="EW109" s="151"/>
      <c r="EX109" s="151"/>
      <c r="EY109" s="151"/>
      <c r="EZ109" s="151"/>
      <c r="FA109" s="151"/>
      <c r="FB109" s="151"/>
      <c r="FC109" s="151"/>
      <c r="FD109" s="151"/>
      <c r="FE109" s="151"/>
      <c r="FF109" s="151"/>
      <c r="FG109" s="151"/>
      <c r="FH109" s="151"/>
      <c r="FI109" s="151"/>
      <c r="FJ109" s="151"/>
      <c r="FK109" s="151"/>
      <c r="FL109" s="151"/>
      <c r="FM109" s="151"/>
      <c r="FN109" s="151"/>
      <c r="FO109" s="151"/>
      <c r="FP109" s="151"/>
      <c r="FQ109" s="151"/>
      <c r="FR109" s="151"/>
      <c r="FS109" s="151"/>
      <c r="FT109" s="151"/>
      <c r="FU109" s="151"/>
      <c r="FV109" s="151"/>
      <c r="FW109" s="151"/>
      <c r="FX109" s="151"/>
      <c r="FY109" s="151"/>
      <c r="FZ109" s="151"/>
      <c r="GA109" s="151"/>
      <c r="GB109" s="151"/>
      <c r="GC109" s="151"/>
      <c r="GD109" s="151"/>
      <c r="GE109" s="151"/>
      <c r="GF109" s="151"/>
      <c r="GG109" s="151"/>
      <c r="GH109" s="151"/>
      <c r="GI109" s="151"/>
      <c r="GJ109" s="151"/>
      <c r="GK109" s="151"/>
      <c r="GL109" s="151"/>
      <c r="GM109" s="151"/>
    </row>
    <row r="110" spans="1:195" s="15" customFormat="1" ht="29.25" customHeight="1" x14ac:dyDescent="0.2">
      <c r="A110" s="161">
        <v>104</v>
      </c>
      <c r="B110" s="138" t="s">
        <v>468</v>
      </c>
      <c r="C110" s="152" t="s">
        <v>498</v>
      </c>
      <c r="D110" s="165" t="s">
        <v>390</v>
      </c>
      <c r="E110" s="138" t="s">
        <v>390</v>
      </c>
      <c r="F110" s="161" t="s">
        <v>222</v>
      </c>
      <c r="G110" s="139">
        <v>15000</v>
      </c>
      <c r="H110" s="162">
        <v>0</v>
      </c>
      <c r="I110" s="139">
        <f t="shared" si="5"/>
        <v>15000</v>
      </c>
      <c r="J110" s="156">
        <v>0</v>
      </c>
      <c r="K110" s="156">
        <v>0</v>
      </c>
      <c r="L110" s="156">
        <v>0</v>
      </c>
      <c r="M110" s="156">
        <v>0</v>
      </c>
      <c r="N110" s="156">
        <v>0</v>
      </c>
      <c r="O110" s="139">
        <f t="shared" si="6"/>
        <v>15000</v>
      </c>
      <c r="P110" s="166" t="s">
        <v>490</v>
      </c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1"/>
      <c r="EC110" s="151"/>
      <c r="ED110" s="151"/>
      <c r="EE110" s="151"/>
      <c r="EF110" s="151"/>
      <c r="EG110" s="151"/>
      <c r="EH110" s="151"/>
      <c r="EI110" s="151"/>
      <c r="EJ110" s="151"/>
      <c r="EK110" s="151"/>
      <c r="EL110" s="151"/>
      <c r="EM110" s="151"/>
      <c r="EN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1"/>
      <c r="FS110" s="151"/>
      <c r="FT110" s="151"/>
      <c r="FU110" s="151"/>
      <c r="FV110" s="151"/>
      <c r="FW110" s="151"/>
      <c r="FX110" s="151"/>
      <c r="FY110" s="151"/>
      <c r="FZ110" s="151"/>
      <c r="GA110" s="151"/>
      <c r="GB110" s="151"/>
      <c r="GC110" s="151"/>
      <c r="GD110" s="151"/>
      <c r="GE110" s="151"/>
      <c r="GF110" s="151"/>
      <c r="GG110" s="151"/>
      <c r="GH110" s="151"/>
      <c r="GI110" s="151"/>
      <c r="GJ110" s="151"/>
      <c r="GK110" s="151"/>
      <c r="GL110" s="151"/>
      <c r="GM110" s="151"/>
    </row>
    <row r="111" spans="1:195" s="150" customFormat="1" ht="29.25" customHeight="1" x14ac:dyDescent="0.2">
      <c r="A111" s="161">
        <v>105</v>
      </c>
      <c r="B111" s="138" t="s">
        <v>456</v>
      </c>
      <c r="C111" s="152" t="s">
        <v>499</v>
      </c>
      <c r="D111" s="165" t="s">
        <v>390</v>
      </c>
      <c r="E111" s="138" t="s">
        <v>390</v>
      </c>
      <c r="F111" s="161" t="s">
        <v>221</v>
      </c>
      <c r="G111" s="139">
        <v>10000</v>
      </c>
      <c r="H111" s="162">
        <v>0</v>
      </c>
      <c r="I111" s="139">
        <f t="shared" si="5"/>
        <v>10000</v>
      </c>
      <c r="J111" s="156">
        <v>0</v>
      </c>
      <c r="K111" s="156">
        <v>0</v>
      </c>
      <c r="L111" s="156">
        <v>0</v>
      </c>
      <c r="M111" s="156">
        <v>0</v>
      </c>
      <c r="N111" s="156">
        <v>0</v>
      </c>
      <c r="O111" s="139">
        <f t="shared" si="6"/>
        <v>10000</v>
      </c>
      <c r="P111" s="166" t="s">
        <v>490</v>
      </c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98"/>
      <c r="DB111" s="198"/>
      <c r="DC111" s="198"/>
      <c r="DD111" s="198"/>
      <c r="DE111" s="198"/>
      <c r="DF111" s="198"/>
      <c r="DG111" s="198"/>
      <c r="DH111" s="198"/>
      <c r="DI111" s="198"/>
      <c r="DJ111" s="198"/>
      <c r="DK111" s="198"/>
      <c r="DL111" s="198"/>
      <c r="DM111" s="198"/>
      <c r="DN111" s="198"/>
      <c r="DO111" s="198"/>
      <c r="DP111" s="198"/>
      <c r="DQ111" s="198"/>
      <c r="DR111" s="198"/>
      <c r="DS111" s="198"/>
      <c r="DT111" s="198"/>
      <c r="DU111" s="198"/>
      <c r="DV111" s="198"/>
      <c r="DW111" s="198"/>
      <c r="DX111" s="198"/>
      <c r="DY111" s="198"/>
      <c r="DZ111" s="198"/>
      <c r="EA111" s="198"/>
      <c r="EB111" s="198"/>
      <c r="EC111" s="198"/>
      <c r="ED111" s="198"/>
      <c r="EE111" s="198"/>
      <c r="EF111" s="198"/>
      <c r="EG111" s="198"/>
      <c r="EH111" s="198"/>
      <c r="EI111" s="198"/>
      <c r="EJ111" s="198"/>
      <c r="EK111" s="198"/>
      <c r="EL111" s="198"/>
      <c r="EM111" s="198"/>
      <c r="EN111" s="198"/>
      <c r="EO111" s="198"/>
      <c r="EP111" s="198"/>
      <c r="EQ111" s="198"/>
      <c r="ER111" s="198"/>
      <c r="ES111" s="198"/>
      <c r="ET111" s="198"/>
      <c r="EU111" s="198"/>
      <c r="EV111" s="198"/>
      <c r="EW111" s="198"/>
      <c r="EX111" s="198"/>
      <c r="EY111" s="198"/>
      <c r="EZ111" s="198"/>
      <c r="FA111" s="198"/>
      <c r="FB111" s="198"/>
      <c r="FC111" s="198"/>
      <c r="FD111" s="198"/>
      <c r="FE111" s="198"/>
      <c r="FF111" s="198"/>
      <c r="FG111" s="198"/>
      <c r="FH111" s="198"/>
      <c r="FI111" s="198"/>
      <c r="FJ111" s="198"/>
      <c r="FK111" s="198"/>
      <c r="FL111" s="198"/>
      <c r="FM111" s="198"/>
      <c r="FN111" s="198"/>
      <c r="FO111" s="198"/>
      <c r="FP111" s="198"/>
      <c r="FQ111" s="198"/>
      <c r="FR111" s="198"/>
      <c r="FS111" s="198"/>
      <c r="FT111" s="198"/>
      <c r="FU111" s="198"/>
      <c r="FV111" s="198"/>
      <c r="FW111" s="198"/>
      <c r="FX111" s="198"/>
      <c r="FY111" s="198"/>
      <c r="FZ111" s="198"/>
      <c r="GA111" s="198"/>
      <c r="GB111" s="198"/>
      <c r="GC111" s="198"/>
      <c r="GD111" s="198"/>
      <c r="GE111" s="198"/>
      <c r="GF111" s="198"/>
      <c r="GG111" s="198"/>
      <c r="GH111" s="198"/>
      <c r="GI111" s="198"/>
      <c r="GJ111" s="198"/>
      <c r="GK111" s="198"/>
      <c r="GL111" s="198"/>
      <c r="GM111" s="198"/>
    </row>
    <row r="112" spans="1:195" s="15" customFormat="1" ht="29.25" customHeight="1" x14ac:dyDescent="0.2">
      <c r="A112" s="161">
        <v>106</v>
      </c>
      <c r="B112" s="138" t="s">
        <v>467</v>
      </c>
      <c r="C112" s="152" t="s">
        <v>500</v>
      </c>
      <c r="D112" s="165" t="s">
        <v>390</v>
      </c>
      <c r="E112" s="138" t="s">
        <v>390</v>
      </c>
      <c r="F112" s="161" t="s">
        <v>222</v>
      </c>
      <c r="G112" s="139">
        <v>12000</v>
      </c>
      <c r="H112" s="162">
        <v>0</v>
      </c>
      <c r="I112" s="139">
        <f t="shared" si="5"/>
        <v>12000</v>
      </c>
      <c r="J112" s="156">
        <v>0</v>
      </c>
      <c r="K112" s="156">
        <v>0</v>
      </c>
      <c r="L112" s="156">
        <v>0</v>
      </c>
      <c r="M112" s="156">
        <v>0</v>
      </c>
      <c r="N112" s="156">
        <v>0</v>
      </c>
      <c r="O112" s="139">
        <f t="shared" si="6"/>
        <v>12000</v>
      </c>
      <c r="P112" s="166" t="s">
        <v>490</v>
      </c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51"/>
      <c r="FM112" s="151"/>
      <c r="FN112" s="151"/>
      <c r="FO112" s="151"/>
      <c r="FP112" s="151"/>
      <c r="FQ112" s="151"/>
      <c r="FR112" s="151"/>
      <c r="FS112" s="151"/>
      <c r="FT112" s="151"/>
      <c r="FU112" s="151"/>
      <c r="FV112" s="151"/>
      <c r="FW112" s="151"/>
      <c r="FX112" s="151"/>
      <c r="FY112" s="151"/>
      <c r="FZ112" s="151"/>
      <c r="GA112" s="151"/>
      <c r="GB112" s="151"/>
      <c r="GC112" s="151"/>
      <c r="GD112" s="151"/>
      <c r="GE112" s="151"/>
      <c r="GF112" s="151"/>
      <c r="GG112" s="151"/>
      <c r="GH112" s="151"/>
      <c r="GI112" s="151"/>
      <c r="GJ112" s="151"/>
      <c r="GK112" s="151"/>
      <c r="GL112" s="151"/>
      <c r="GM112" s="151"/>
    </row>
    <row r="113" spans="1:195" s="140" customFormat="1" ht="29.25" customHeight="1" x14ac:dyDescent="0.2">
      <c r="A113" s="161">
        <v>107</v>
      </c>
      <c r="B113" s="138" t="s">
        <v>446</v>
      </c>
      <c r="C113" s="152" t="s">
        <v>448</v>
      </c>
      <c r="D113" s="152" t="s">
        <v>447</v>
      </c>
      <c r="E113" s="138" t="s">
        <v>390</v>
      </c>
      <c r="F113" s="161" t="s">
        <v>222</v>
      </c>
      <c r="G113" s="139">
        <v>20000</v>
      </c>
      <c r="H113" s="162">
        <v>0</v>
      </c>
      <c r="I113" s="139">
        <f t="shared" si="5"/>
        <v>20000</v>
      </c>
      <c r="J113" s="156">
        <v>0</v>
      </c>
      <c r="K113" s="156">
        <v>0</v>
      </c>
      <c r="L113" s="156">
        <v>0</v>
      </c>
      <c r="M113" s="139">
        <v>7642.86</v>
      </c>
      <c r="N113" s="139">
        <f t="shared" si="10"/>
        <v>7642.86</v>
      </c>
      <c r="O113" s="139">
        <f t="shared" si="6"/>
        <v>12357.14</v>
      </c>
      <c r="P113" s="166" t="s">
        <v>490</v>
      </c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1"/>
      <c r="DT113" s="151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1"/>
      <c r="EJ113" s="151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  <c r="FF113" s="151"/>
      <c r="FG113" s="151"/>
      <c r="FH113" s="151"/>
      <c r="FI113" s="151"/>
      <c r="FJ113" s="151"/>
      <c r="FK113" s="151"/>
      <c r="FL113" s="151"/>
      <c r="FM113" s="151"/>
      <c r="FN113" s="151"/>
      <c r="FO113" s="151"/>
      <c r="FP113" s="151"/>
      <c r="FQ113" s="151"/>
      <c r="FR113" s="151"/>
      <c r="FS113" s="151"/>
      <c r="FT113" s="151"/>
      <c r="FU113" s="151"/>
      <c r="FV113" s="151"/>
      <c r="FW113" s="151"/>
      <c r="FX113" s="151"/>
      <c r="FY113" s="151"/>
      <c r="FZ113" s="151"/>
      <c r="GA113" s="151"/>
      <c r="GB113" s="151"/>
      <c r="GC113" s="151"/>
      <c r="GD113" s="151"/>
      <c r="GE113" s="151"/>
      <c r="GF113" s="151"/>
      <c r="GG113" s="151"/>
      <c r="GH113" s="151"/>
      <c r="GI113" s="151"/>
      <c r="GJ113" s="151"/>
      <c r="GK113" s="151"/>
      <c r="GL113" s="151"/>
      <c r="GM113" s="151"/>
    </row>
    <row r="114" spans="1:195" s="144" customFormat="1" ht="29.25" customHeight="1" x14ac:dyDescent="0.2">
      <c r="A114" s="212" t="s">
        <v>387</v>
      </c>
      <c r="B114" s="212"/>
      <c r="C114" s="141"/>
      <c r="D114" s="141"/>
      <c r="E114" s="141"/>
      <c r="F114" s="164"/>
      <c r="G114" s="142">
        <f>SUM(G7:G113)</f>
        <v>2222000</v>
      </c>
      <c r="H114" s="153">
        <v>0</v>
      </c>
      <c r="I114" s="142">
        <f>SUM(I7:I113)</f>
        <v>2222000</v>
      </c>
      <c r="J114" s="153">
        <v>0</v>
      </c>
      <c r="K114" s="142">
        <f>SUM(K7:K113)</f>
        <v>86829.99</v>
      </c>
      <c r="L114" s="143"/>
      <c r="M114" s="142">
        <f>SUM(M7:M113)</f>
        <v>148645.34</v>
      </c>
      <c r="N114" s="142">
        <f>SUM(N7:N113)</f>
        <v>235475.33000000002</v>
      </c>
      <c r="O114" s="143">
        <f>I114-N114</f>
        <v>1986524.67</v>
      </c>
      <c r="P114" s="168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199"/>
      <c r="DO114" s="199"/>
      <c r="DP114" s="199"/>
      <c r="DQ114" s="199"/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/>
      <c r="EC114" s="199"/>
      <c r="ED114" s="199"/>
      <c r="EE114" s="199"/>
      <c r="EF114" s="199"/>
      <c r="EG114" s="199"/>
      <c r="EH114" s="199"/>
      <c r="EI114" s="199"/>
      <c r="EJ114" s="199"/>
      <c r="EK114" s="199"/>
      <c r="EL114" s="199"/>
      <c r="EM114" s="199"/>
      <c r="EN114" s="199"/>
      <c r="EO114" s="199"/>
      <c r="EP114" s="199"/>
      <c r="EQ114" s="199"/>
      <c r="ER114" s="199"/>
      <c r="ES114" s="199"/>
      <c r="ET114" s="199"/>
      <c r="EU114" s="199"/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  <c r="FF114" s="199"/>
      <c r="FG114" s="199"/>
      <c r="FH114" s="199"/>
      <c r="FI114" s="199"/>
      <c r="FJ114" s="199"/>
      <c r="FK114" s="199"/>
      <c r="FL114" s="199"/>
      <c r="FM114" s="199"/>
      <c r="FN114" s="199"/>
      <c r="FO114" s="199"/>
      <c r="FP114" s="199"/>
      <c r="FQ114" s="199"/>
      <c r="FR114" s="199"/>
      <c r="FS114" s="199"/>
      <c r="FT114" s="199"/>
      <c r="FU114" s="199"/>
      <c r="FV114" s="199"/>
      <c r="FW114" s="199"/>
      <c r="FX114" s="199"/>
      <c r="FY114" s="199"/>
      <c r="FZ114" s="199"/>
      <c r="GA114" s="199"/>
      <c r="GB114" s="199"/>
      <c r="GC114" s="199"/>
      <c r="GD114" s="199"/>
      <c r="GE114" s="199"/>
      <c r="GF114" s="199"/>
      <c r="GG114" s="199"/>
      <c r="GH114" s="199"/>
      <c r="GI114" s="199"/>
      <c r="GJ114" s="199"/>
      <c r="GK114" s="199"/>
      <c r="GL114" s="199"/>
      <c r="GM114" s="199"/>
    </row>
    <row r="115" spans="1:195" s="22" customFormat="1" ht="21.75" customHeight="1" x14ac:dyDescent="0.2">
      <c r="A115" s="118"/>
      <c r="B115" s="171"/>
      <c r="C115" s="172"/>
      <c r="D115" s="175"/>
      <c r="E115" s="125"/>
      <c r="F115" s="117"/>
      <c r="G115" s="125"/>
      <c r="H115" s="125"/>
      <c r="I115" s="126"/>
      <c r="J115" s="127"/>
      <c r="K115" s="128"/>
      <c r="L115" s="127"/>
      <c r="M115" s="128"/>
      <c r="N115" s="129"/>
      <c r="O115" s="129"/>
      <c r="P115" s="176"/>
      <c r="Q115" s="192"/>
      <c r="R115" s="200"/>
      <c r="S115" s="187"/>
      <c r="T115" s="174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  <c r="CK115" s="201"/>
      <c r="CL115" s="201"/>
      <c r="CM115" s="201"/>
      <c r="CN115" s="201"/>
      <c r="CO115" s="201"/>
      <c r="CP115" s="201"/>
      <c r="CQ115" s="201"/>
      <c r="CR115" s="201"/>
      <c r="CS115" s="201"/>
      <c r="CT115" s="201"/>
      <c r="CU115" s="201"/>
      <c r="CV115" s="201"/>
      <c r="CW115" s="201"/>
      <c r="CX115" s="201"/>
      <c r="CY115" s="201"/>
      <c r="CZ115" s="201"/>
      <c r="DA115" s="201"/>
      <c r="DB115" s="201"/>
      <c r="DC115" s="201"/>
      <c r="DD115" s="201"/>
      <c r="DE115" s="201"/>
      <c r="DF115" s="201"/>
      <c r="DG115" s="201"/>
      <c r="DH115" s="201"/>
      <c r="DI115" s="201"/>
      <c r="DJ115" s="201"/>
      <c r="DK115" s="201"/>
      <c r="DL115" s="201"/>
      <c r="DM115" s="201"/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1"/>
      <c r="DZ115" s="201"/>
      <c r="EA115" s="201"/>
      <c r="EB115" s="201"/>
      <c r="EC115" s="201"/>
      <c r="ED115" s="201"/>
      <c r="EE115" s="201"/>
      <c r="EF115" s="201"/>
      <c r="EG115" s="201"/>
      <c r="EH115" s="201"/>
      <c r="EI115" s="201"/>
      <c r="EJ115" s="201"/>
      <c r="EK115" s="201"/>
      <c r="EL115" s="201"/>
      <c r="EM115" s="201"/>
      <c r="EN115" s="201"/>
      <c r="EO115" s="201"/>
      <c r="EP115" s="201"/>
      <c r="EQ115" s="201"/>
      <c r="ER115" s="201"/>
      <c r="ES115" s="201"/>
      <c r="ET115" s="201"/>
      <c r="EU115" s="201"/>
      <c r="EV115" s="201"/>
      <c r="EW115" s="201"/>
      <c r="EX115" s="201"/>
      <c r="EY115" s="201"/>
      <c r="EZ115" s="201"/>
      <c r="FA115" s="201"/>
      <c r="FB115" s="201"/>
      <c r="FC115" s="201"/>
      <c r="FD115" s="201"/>
      <c r="FE115" s="201"/>
      <c r="FF115" s="201"/>
      <c r="FG115" s="201"/>
      <c r="FH115" s="201"/>
      <c r="FI115" s="201"/>
      <c r="FJ115" s="201"/>
      <c r="FK115" s="201"/>
      <c r="FL115" s="201"/>
      <c r="FM115" s="201"/>
      <c r="FN115" s="201"/>
      <c r="FO115" s="201"/>
      <c r="FP115" s="201"/>
      <c r="FQ115" s="201"/>
      <c r="FR115" s="201"/>
      <c r="FS115" s="201"/>
      <c r="FT115" s="201"/>
      <c r="FU115" s="201"/>
      <c r="FV115" s="201"/>
      <c r="FW115" s="201"/>
      <c r="FX115" s="201"/>
      <c r="FY115" s="201"/>
      <c r="FZ115" s="201"/>
      <c r="GA115" s="201"/>
      <c r="GB115" s="201"/>
      <c r="GC115" s="201"/>
      <c r="GD115" s="201"/>
      <c r="GE115" s="201"/>
      <c r="GF115" s="201"/>
      <c r="GG115" s="201"/>
      <c r="GH115" s="201"/>
      <c r="GI115" s="201"/>
      <c r="GJ115" s="201"/>
      <c r="GK115" s="201"/>
      <c r="GL115" s="201"/>
      <c r="GM115" s="201"/>
    </row>
    <row r="116" spans="1:195" s="22" customFormat="1" ht="21.75" customHeight="1" x14ac:dyDescent="0.2">
      <c r="A116" s="118"/>
      <c r="B116" s="171"/>
      <c r="C116" s="172"/>
      <c r="D116" s="175"/>
      <c r="E116" s="125"/>
      <c r="F116" s="117"/>
      <c r="G116" s="125"/>
      <c r="H116" s="125"/>
      <c r="I116" s="126"/>
      <c r="J116" s="127"/>
      <c r="K116" s="128"/>
      <c r="L116" s="127"/>
      <c r="M116" s="128"/>
      <c r="N116" s="129"/>
      <c r="O116" s="129"/>
      <c r="P116" s="176"/>
      <c r="Q116" s="192"/>
      <c r="R116" s="200"/>
      <c r="S116" s="187"/>
      <c r="T116" s="174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  <c r="CK116" s="201"/>
      <c r="CL116" s="201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1"/>
      <c r="DI116" s="201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1"/>
      <c r="DZ116" s="201"/>
      <c r="EA116" s="201"/>
      <c r="EB116" s="201"/>
      <c r="EC116" s="201"/>
      <c r="ED116" s="201"/>
      <c r="EE116" s="201"/>
      <c r="EF116" s="201"/>
      <c r="EG116" s="201"/>
      <c r="EH116" s="201"/>
      <c r="EI116" s="201"/>
      <c r="EJ116" s="201"/>
      <c r="EK116" s="201"/>
      <c r="EL116" s="201"/>
      <c r="EM116" s="201"/>
      <c r="EN116" s="201"/>
      <c r="EO116" s="201"/>
      <c r="EP116" s="201"/>
      <c r="EQ116" s="201"/>
      <c r="ER116" s="201"/>
      <c r="ES116" s="201"/>
      <c r="ET116" s="201"/>
      <c r="EU116" s="201"/>
      <c r="EV116" s="201"/>
      <c r="EW116" s="201"/>
      <c r="EX116" s="201"/>
      <c r="EY116" s="201"/>
      <c r="EZ116" s="201"/>
      <c r="FA116" s="201"/>
      <c r="FB116" s="201"/>
      <c r="FC116" s="201"/>
      <c r="FD116" s="201"/>
      <c r="FE116" s="201"/>
      <c r="FF116" s="201"/>
      <c r="FG116" s="201"/>
      <c r="FH116" s="201"/>
      <c r="FI116" s="201"/>
      <c r="FJ116" s="201"/>
      <c r="FK116" s="201"/>
      <c r="FL116" s="201"/>
      <c r="FM116" s="201"/>
      <c r="FN116" s="201"/>
      <c r="FO116" s="201"/>
      <c r="FP116" s="201"/>
      <c r="FQ116" s="201"/>
      <c r="FR116" s="201"/>
      <c r="FS116" s="201"/>
      <c r="FT116" s="201"/>
      <c r="FU116" s="201"/>
      <c r="FV116" s="201"/>
      <c r="FW116" s="201"/>
      <c r="FX116" s="201"/>
      <c r="FY116" s="201"/>
      <c r="FZ116" s="201"/>
      <c r="GA116" s="201"/>
      <c r="GB116" s="201"/>
      <c r="GC116" s="201"/>
      <c r="GD116" s="201"/>
      <c r="GE116" s="201"/>
      <c r="GF116" s="201"/>
      <c r="GG116" s="201"/>
      <c r="GH116" s="201"/>
      <c r="GI116" s="201"/>
      <c r="GJ116" s="201"/>
      <c r="GK116" s="201"/>
      <c r="GL116" s="201"/>
      <c r="GM116" s="201"/>
    </row>
    <row r="117" spans="1:195" s="22" customFormat="1" ht="21.75" customHeight="1" x14ac:dyDescent="0.2">
      <c r="A117" s="118"/>
      <c r="B117" s="171"/>
      <c r="C117" s="172"/>
      <c r="D117" s="175"/>
      <c r="E117" s="129"/>
      <c r="F117" s="129"/>
      <c r="G117" s="122"/>
      <c r="H117" s="129"/>
      <c r="I117" s="129"/>
      <c r="J117" s="122"/>
      <c r="K117" s="160"/>
      <c r="L117" s="160"/>
      <c r="M117" s="160"/>
      <c r="N117" s="160"/>
      <c r="O117" s="160"/>
      <c r="P117" s="160"/>
      <c r="Q117" s="173"/>
      <c r="R117" s="200"/>
      <c r="S117" s="174"/>
      <c r="T117" s="187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  <c r="DK117" s="201"/>
      <c r="DL117" s="201"/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1"/>
      <c r="DZ117" s="201"/>
      <c r="EA117" s="201"/>
      <c r="EB117" s="201"/>
      <c r="EC117" s="201"/>
      <c r="ED117" s="201"/>
      <c r="EE117" s="201"/>
      <c r="EF117" s="201"/>
      <c r="EG117" s="201"/>
      <c r="EH117" s="201"/>
      <c r="EI117" s="201"/>
      <c r="EJ117" s="201"/>
      <c r="EK117" s="201"/>
      <c r="EL117" s="201"/>
      <c r="EM117" s="201"/>
      <c r="EN117" s="201"/>
      <c r="EO117" s="201"/>
      <c r="EP117" s="201"/>
      <c r="EQ117" s="201"/>
      <c r="ER117" s="201"/>
      <c r="ES117" s="201"/>
      <c r="ET117" s="201"/>
      <c r="EU117" s="201"/>
      <c r="EV117" s="201"/>
      <c r="EW117" s="201"/>
      <c r="EX117" s="201"/>
      <c r="EY117" s="201"/>
      <c r="EZ117" s="201"/>
      <c r="FA117" s="201"/>
      <c r="FB117" s="201"/>
      <c r="FC117" s="201"/>
      <c r="FD117" s="201"/>
      <c r="FE117" s="201"/>
      <c r="FF117" s="201"/>
      <c r="FG117" s="201"/>
      <c r="FH117" s="201"/>
      <c r="FI117" s="201"/>
      <c r="FJ117" s="201"/>
      <c r="FK117" s="201"/>
      <c r="FL117" s="201"/>
      <c r="FM117" s="201"/>
      <c r="FN117" s="201"/>
      <c r="FO117" s="201"/>
      <c r="FP117" s="201"/>
      <c r="FQ117" s="201"/>
      <c r="FR117" s="201"/>
      <c r="FS117" s="201"/>
      <c r="FT117" s="201"/>
      <c r="FU117" s="201"/>
      <c r="FV117" s="201"/>
      <c r="FW117" s="201"/>
      <c r="FX117" s="201"/>
      <c r="FY117" s="201"/>
      <c r="FZ117" s="201"/>
      <c r="GA117" s="201"/>
      <c r="GB117" s="201"/>
      <c r="GC117" s="201"/>
      <c r="GD117" s="201"/>
      <c r="GE117" s="201"/>
      <c r="GF117" s="201"/>
      <c r="GG117" s="201"/>
      <c r="GH117" s="201"/>
      <c r="GI117" s="201"/>
      <c r="GJ117" s="201"/>
      <c r="GK117" s="201"/>
      <c r="GL117" s="201"/>
      <c r="GM117" s="201"/>
    </row>
    <row r="118" spans="1:195" s="22" customFormat="1" ht="21.75" customHeight="1" x14ac:dyDescent="0.2">
      <c r="A118" s="118"/>
      <c r="B118" s="177" t="s">
        <v>388</v>
      </c>
      <c r="C118" s="172"/>
      <c r="D118" s="177"/>
      <c r="E118" s="178" t="s">
        <v>511</v>
      </c>
      <c r="F118" s="178"/>
      <c r="G118" s="179"/>
      <c r="H118" s="125"/>
      <c r="I118" s="125"/>
      <c r="J118" s="126"/>
      <c r="K118" s="127"/>
      <c r="L118" s="128"/>
      <c r="M118" s="180" t="s">
        <v>271</v>
      </c>
      <c r="N118" s="180"/>
      <c r="O118" s="129"/>
      <c r="P118" s="180"/>
      <c r="Q118" s="202"/>
      <c r="R118" s="174"/>
      <c r="S118" s="174"/>
      <c r="T118" s="187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1"/>
      <c r="DZ118" s="201"/>
      <c r="EA118" s="201"/>
      <c r="EB118" s="201"/>
      <c r="EC118" s="201"/>
      <c r="ED118" s="201"/>
      <c r="EE118" s="201"/>
      <c r="EF118" s="201"/>
      <c r="EG118" s="201"/>
      <c r="EH118" s="201"/>
      <c r="EI118" s="201"/>
      <c r="EJ118" s="201"/>
      <c r="EK118" s="201"/>
      <c r="EL118" s="201"/>
      <c r="EM118" s="201"/>
      <c r="EN118" s="201"/>
      <c r="EO118" s="201"/>
      <c r="EP118" s="201"/>
      <c r="EQ118" s="201"/>
      <c r="ER118" s="201"/>
      <c r="ES118" s="201"/>
      <c r="ET118" s="201"/>
      <c r="EU118" s="201"/>
      <c r="EV118" s="201"/>
      <c r="EW118" s="201"/>
      <c r="EX118" s="201"/>
      <c r="EY118" s="201"/>
      <c r="EZ118" s="201"/>
      <c r="FA118" s="201"/>
      <c r="FB118" s="201"/>
      <c r="FC118" s="201"/>
      <c r="FD118" s="201"/>
      <c r="FE118" s="201"/>
      <c r="FF118" s="201"/>
      <c r="FG118" s="201"/>
      <c r="FH118" s="201"/>
      <c r="FI118" s="201"/>
      <c r="FJ118" s="201"/>
      <c r="FK118" s="201"/>
      <c r="FL118" s="201"/>
      <c r="FM118" s="201"/>
      <c r="FN118" s="201"/>
      <c r="FO118" s="201"/>
      <c r="FP118" s="201"/>
      <c r="FQ118" s="201"/>
      <c r="FR118" s="201"/>
      <c r="FS118" s="201"/>
      <c r="FT118" s="201"/>
      <c r="FU118" s="201"/>
      <c r="FV118" s="201"/>
      <c r="FW118" s="201"/>
      <c r="FX118" s="201"/>
      <c r="FY118" s="201"/>
      <c r="FZ118" s="201"/>
      <c r="GA118" s="201"/>
      <c r="GB118" s="201"/>
      <c r="GC118" s="201"/>
      <c r="GD118" s="201"/>
      <c r="GE118" s="201"/>
      <c r="GF118" s="201"/>
      <c r="GG118" s="201"/>
      <c r="GH118" s="201"/>
      <c r="GI118" s="201"/>
      <c r="GJ118" s="201"/>
      <c r="GK118" s="201"/>
      <c r="GL118" s="201"/>
      <c r="GM118" s="201"/>
    </row>
    <row r="119" spans="1:195" s="22" customFormat="1" ht="21.75" customHeight="1" x14ac:dyDescent="0.2">
      <c r="A119" s="118"/>
      <c r="B119" s="171"/>
      <c r="C119" s="172"/>
      <c r="D119" s="177"/>
      <c r="E119" s="177"/>
      <c r="F119" s="177"/>
      <c r="G119" s="178"/>
      <c r="H119" s="178"/>
      <c r="I119" s="177"/>
      <c r="J119" s="178"/>
      <c r="K119" s="181"/>
      <c r="L119" s="182"/>
      <c r="M119" s="180"/>
      <c r="N119" s="180"/>
      <c r="O119" s="180"/>
      <c r="P119" s="180"/>
      <c r="Q119" s="203"/>
      <c r="R119" s="174"/>
      <c r="S119" s="174"/>
      <c r="T119" s="187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01"/>
      <c r="DG119" s="201"/>
      <c r="DH119" s="201"/>
      <c r="DI119" s="201"/>
      <c r="DJ119" s="201"/>
      <c r="DK119" s="201"/>
      <c r="DL119" s="201"/>
      <c r="DM119" s="201"/>
      <c r="DN119" s="201"/>
      <c r="DO119" s="201"/>
      <c r="DP119" s="201"/>
      <c r="DQ119" s="201"/>
      <c r="DR119" s="201"/>
      <c r="DS119" s="201"/>
      <c r="DT119" s="201"/>
      <c r="DU119" s="201"/>
      <c r="DV119" s="201"/>
      <c r="DW119" s="201"/>
      <c r="DX119" s="201"/>
      <c r="DY119" s="201"/>
      <c r="DZ119" s="201"/>
      <c r="EA119" s="201"/>
      <c r="EB119" s="201"/>
      <c r="EC119" s="201"/>
      <c r="ED119" s="201"/>
      <c r="EE119" s="201"/>
      <c r="EF119" s="201"/>
      <c r="EG119" s="201"/>
      <c r="EH119" s="201"/>
      <c r="EI119" s="201"/>
      <c r="EJ119" s="201"/>
      <c r="EK119" s="201"/>
      <c r="EL119" s="201"/>
      <c r="EM119" s="201"/>
      <c r="EN119" s="201"/>
      <c r="EO119" s="201"/>
      <c r="EP119" s="201"/>
      <c r="EQ119" s="201"/>
      <c r="ER119" s="201"/>
      <c r="ES119" s="201"/>
      <c r="ET119" s="201"/>
      <c r="EU119" s="201"/>
      <c r="EV119" s="201"/>
      <c r="EW119" s="201"/>
      <c r="EX119" s="201"/>
      <c r="EY119" s="201"/>
      <c r="EZ119" s="201"/>
      <c r="FA119" s="201"/>
      <c r="FB119" s="201"/>
      <c r="FC119" s="201"/>
      <c r="FD119" s="201"/>
      <c r="FE119" s="201"/>
      <c r="FF119" s="201"/>
      <c r="FG119" s="201"/>
      <c r="FH119" s="201"/>
      <c r="FI119" s="201"/>
      <c r="FJ119" s="201"/>
      <c r="FK119" s="201"/>
      <c r="FL119" s="201"/>
      <c r="FM119" s="201"/>
      <c r="FN119" s="201"/>
      <c r="FO119" s="201"/>
      <c r="FP119" s="201"/>
      <c r="FQ119" s="201"/>
      <c r="FR119" s="201"/>
      <c r="FS119" s="201"/>
      <c r="FT119" s="201"/>
      <c r="FU119" s="201"/>
      <c r="FV119" s="201"/>
      <c r="FW119" s="201"/>
      <c r="FX119" s="201"/>
      <c r="FY119" s="201"/>
      <c r="FZ119" s="201"/>
      <c r="GA119" s="201"/>
      <c r="GB119" s="201"/>
      <c r="GC119" s="201"/>
      <c r="GD119" s="201"/>
      <c r="GE119" s="201"/>
      <c r="GF119" s="201"/>
      <c r="GG119" s="201"/>
      <c r="GH119" s="201"/>
      <c r="GI119" s="201"/>
      <c r="GJ119" s="201"/>
      <c r="GK119" s="201"/>
      <c r="GL119" s="201"/>
      <c r="GM119" s="201"/>
    </row>
    <row r="120" spans="1:195" s="22" customFormat="1" ht="21.75" customHeight="1" x14ac:dyDescent="0.2">
      <c r="A120" s="21"/>
      <c r="B120" s="171"/>
      <c r="C120" s="172"/>
      <c r="D120" s="177"/>
      <c r="E120" s="177"/>
      <c r="F120" s="177"/>
      <c r="G120" s="178"/>
      <c r="H120" s="118"/>
      <c r="I120" s="118"/>
      <c r="J120" s="118"/>
      <c r="K120" s="120"/>
      <c r="L120" s="118"/>
      <c r="M120" s="121"/>
      <c r="N120" s="121"/>
      <c r="O120" s="121"/>
      <c r="P120" s="122"/>
      <c r="Q120" s="174"/>
      <c r="R120" s="174"/>
      <c r="S120" s="174"/>
      <c r="T120" s="187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201"/>
      <c r="CL120" s="201"/>
      <c r="CM120" s="201"/>
      <c r="CN120" s="201"/>
      <c r="CO120" s="201"/>
      <c r="CP120" s="201"/>
      <c r="CQ120" s="201"/>
      <c r="CR120" s="201"/>
      <c r="CS120" s="201"/>
      <c r="CT120" s="201"/>
      <c r="CU120" s="201"/>
      <c r="CV120" s="201"/>
      <c r="CW120" s="201"/>
      <c r="CX120" s="201"/>
      <c r="CY120" s="201"/>
      <c r="CZ120" s="201"/>
      <c r="DA120" s="201"/>
      <c r="DB120" s="201"/>
      <c r="DC120" s="201"/>
      <c r="DD120" s="201"/>
      <c r="DE120" s="201"/>
      <c r="DF120" s="201"/>
      <c r="DG120" s="201"/>
      <c r="DH120" s="201"/>
      <c r="DI120" s="201"/>
      <c r="DJ120" s="201"/>
      <c r="DK120" s="201"/>
      <c r="DL120" s="201"/>
      <c r="DM120" s="201"/>
      <c r="DN120" s="201"/>
      <c r="DO120" s="201"/>
      <c r="DP120" s="201"/>
      <c r="DQ120" s="201"/>
      <c r="DR120" s="201"/>
      <c r="DS120" s="201"/>
      <c r="DT120" s="201"/>
      <c r="DU120" s="201"/>
      <c r="DV120" s="201"/>
      <c r="DW120" s="201"/>
      <c r="DX120" s="201"/>
      <c r="DY120" s="201"/>
      <c r="DZ120" s="201"/>
      <c r="EA120" s="201"/>
      <c r="EB120" s="201"/>
      <c r="EC120" s="201"/>
      <c r="ED120" s="201"/>
      <c r="EE120" s="201"/>
      <c r="EF120" s="201"/>
      <c r="EG120" s="201"/>
      <c r="EH120" s="201"/>
      <c r="EI120" s="201"/>
      <c r="EJ120" s="201"/>
      <c r="EK120" s="201"/>
      <c r="EL120" s="201"/>
      <c r="EM120" s="201"/>
      <c r="EN120" s="201"/>
      <c r="EO120" s="201"/>
      <c r="EP120" s="201"/>
      <c r="EQ120" s="201"/>
      <c r="ER120" s="201"/>
      <c r="ES120" s="201"/>
      <c r="ET120" s="201"/>
      <c r="EU120" s="201"/>
      <c r="EV120" s="201"/>
      <c r="EW120" s="201"/>
      <c r="EX120" s="201"/>
      <c r="EY120" s="201"/>
      <c r="EZ120" s="201"/>
      <c r="FA120" s="201"/>
      <c r="FB120" s="201"/>
      <c r="FC120" s="201"/>
      <c r="FD120" s="201"/>
      <c r="FE120" s="201"/>
      <c r="FF120" s="201"/>
      <c r="FG120" s="201"/>
      <c r="FH120" s="201"/>
      <c r="FI120" s="201"/>
      <c r="FJ120" s="201"/>
      <c r="FK120" s="201"/>
      <c r="FL120" s="201"/>
      <c r="FM120" s="201"/>
      <c r="FN120" s="201"/>
      <c r="FO120" s="201"/>
      <c r="FP120" s="201"/>
      <c r="FQ120" s="201"/>
      <c r="FR120" s="201"/>
      <c r="FS120" s="201"/>
      <c r="FT120" s="201"/>
      <c r="FU120" s="201"/>
      <c r="FV120" s="201"/>
      <c r="FW120" s="201"/>
      <c r="FX120" s="201"/>
      <c r="FY120" s="201"/>
      <c r="FZ120" s="201"/>
      <c r="GA120" s="201"/>
      <c r="GB120" s="201"/>
      <c r="GC120" s="201"/>
      <c r="GD120" s="201"/>
      <c r="GE120" s="201"/>
      <c r="GF120" s="201"/>
      <c r="GG120" s="201"/>
      <c r="GH120" s="201"/>
      <c r="GI120" s="201"/>
      <c r="GJ120" s="201"/>
      <c r="GK120" s="201"/>
      <c r="GL120" s="201"/>
      <c r="GM120" s="201"/>
    </row>
    <row r="121" spans="1:195" s="22" customFormat="1" ht="21.75" customHeight="1" x14ac:dyDescent="0.2">
      <c r="A121" s="21"/>
      <c r="B121" s="171"/>
      <c r="C121" s="172"/>
      <c r="D121" s="175"/>
      <c r="E121" s="175"/>
      <c r="F121" s="118"/>
      <c r="G121" s="119"/>
      <c r="H121" s="118"/>
      <c r="I121" s="119"/>
      <c r="J121" s="118"/>
      <c r="K121" s="118"/>
      <c r="L121" s="121"/>
      <c r="M121" s="118"/>
      <c r="N121" s="118"/>
      <c r="O121" s="121"/>
      <c r="P121" s="121"/>
      <c r="Q121" s="174"/>
      <c r="R121" s="174"/>
      <c r="S121" s="174"/>
      <c r="T121" s="187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  <c r="DI121" s="201"/>
      <c r="DJ121" s="201"/>
      <c r="DK121" s="201"/>
      <c r="DL121" s="201"/>
      <c r="DM121" s="201"/>
      <c r="DN121" s="201"/>
      <c r="DO121" s="201"/>
      <c r="DP121" s="201"/>
      <c r="DQ121" s="201"/>
      <c r="DR121" s="201"/>
      <c r="DS121" s="201"/>
      <c r="DT121" s="201"/>
      <c r="DU121" s="201"/>
      <c r="DV121" s="201"/>
      <c r="DW121" s="201"/>
      <c r="DX121" s="201"/>
      <c r="DY121" s="201"/>
      <c r="DZ121" s="201"/>
      <c r="EA121" s="201"/>
      <c r="EB121" s="201"/>
      <c r="EC121" s="201"/>
      <c r="ED121" s="201"/>
      <c r="EE121" s="201"/>
      <c r="EF121" s="201"/>
      <c r="EG121" s="201"/>
      <c r="EH121" s="201"/>
      <c r="EI121" s="201"/>
      <c r="EJ121" s="201"/>
      <c r="EK121" s="201"/>
      <c r="EL121" s="201"/>
      <c r="EM121" s="201"/>
      <c r="EN121" s="201"/>
      <c r="EO121" s="201"/>
      <c r="EP121" s="201"/>
      <c r="EQ121" s="201"/>
      <c r="ER121" s="201"/>
      <c r="ES121" s="201"/>
      <c r="ET121" s="201"/>
      <c r="EU121" s="201"/>
      <c r="EV121" s="201"/>
      <c r="EW121" s="201"/>
      <c r="EX121" s="201"/>
      <c r="EY121" s="201"/>
      <c r="EZ121" s="201"/>
      <c r="FA121" s="201"/>
      <c r="FB121" s="201"/>
      <c r="FC121" s="201"/>
      <c r="FD121" s="201"/>
      <c r="FE121" s="201"/>
      <c r="FF121" s="201"/>
      <c r="FG121" s="201"/>
      <c r="FH121" s="201"/>
      <c r="FI121" s="201"/>
      <c r="FJ121" s="201"/>
      <c r="FK121" s="201"/>
      <c r="FL121" s="201"/>
      <c r="FM121" s="201"/>
      <c r="FN121" s="201"/>
      <c r="FO121" s="201"/>
      <c r="FP121" s="201"/>
      <c r="FQ121" s="201"/>
      <c r="FR121" s="201"/>
      <c r="FS121" s="201"/>
      <c r="FT121" s="201"/>
      <c r="FU121" s="201"/>
      <c r="FV121" s="201"/>
      <c r="FW121" s="201"/>
      <c r="FX121" s="201"/>
      <c r="FY121" s="201"/>
      <c r="FZ121" s="201"/>
      <c r="GA121" s="201"/>
      <c r="GB121" s="201"/>
      <c r="GC121" s="201"/>
      <c r="GD121" s="201"/>
      <c r="GE121" s="201"/>
      <c r="GF121" s="201"/>
      <c r="GG121" s="201"/>
      <c r="GH121" s="201"/>
      <c r="GI121" s="201"/>
      <c r="GJ121" s="201"/>
      <c r="GK121" s="201"/>
      <c r="GL121" s="201"/>
      <c r="GM121" s="201"/>
    </row>
    <row r="122" spans="1:195" s="22" customFormat="1" ht="21.75" customHeight="1" x14ac:dyDescent="0.35">
      <c r="A122" s="21"/>
      <c r="B122" s="183"/>
      <c r="C122" s="184"/>
      <c r="D122" s="175"/>
      <c r="E122" s="175"/>
      <c r="F122" s="118"/>
      <c r="G122" s="119"/>
      <c r="H122" s="118"/>
      <c r="I122" s="119"/>
      <c r="J122" s="118"/>
      <c r="K122" s="118"/>
      <c r="L122" s="118"/>
      <c r="M122" s="118"/>
      <c r="N122" s="118"/>
      <c r="O122" s="121"/>
      <c r="P122" s="121"/>
      <c r="Q122" s="174"/>
      <c r="R122" s="174"/>
      <c r="S122" s="174"/>
      <c r="T122" s="187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201"/>
      <c r="DI122" s="201"/>
      <c r="DJ122" s="201"/>
      <c r="DK122" s="201"/>
      <c r="DL122" s="201"/>
      <c r="DM122" s="201"/>
      <c r="DN122" s="201"/>
      <c r="DO122" s="201"/>
      <c r="DP122" s="201"/>
      <c r="DQ122" s="201"/>
      <c r="DR122" s="201"/>
      <c r="DS122" s="201"/>
      <c r="DT122" s="201"/>
      <c r="DU122" s="201"/>
      <c r="DV122" s="201"/>
      <c r="DW122" s="201"/>
      <c r="DX122" s="201"/>
      <c r="DY122" s="201"/>
      <c r="DZ122" s="201"/>
      <c r="EA122" s="201"/>
      <c r="EB122" s="201"/>
      <c r="EC122" s="201"/>
      <c r="ED122" s="201"/>
      <c r="EE122" s="201"/>
      <c r="EF122" s="201"/>
      <c r="EG122" s="201"/>
      <c r="EH122" s="201"/>
      <c r="EI122" s="201"/>
      <c r="EJ122" s="201"/>
      <c r="EK122" s="201"/>
      <c r="EL122" s="201"/>
      <c r="EM122" s="201"/>
      <c r="EN122" s="201"/>
      <c r="EO122" s="201"/>
      <c r="EP122" s="201"/>
      <c r="EQ122" s="201"/>
      <c r="ER122" s="201"/>
      <c r="ES122" s="201"/>
      <c r="ET122" s="201"/>
      <c r="EU122" s="201"/>
      <c r="EV122" s="201"/>
      <c r="EW122" s="201"/>
      <c r="EX122" s="201"/>
      <c r="EY122" s="201"/>
      <c r="EZ122" s="201"/>
      <c r="FA122" s="201"/>
      <c r="FB122" s="201"/>
      <c r="FC122" s="201"/>
      <c r="FD122" s="201"/>
      <c r="FE122" s="201"/>
      <c r="FF122" s="201"/>
      <c r="FG122" s="201"/>
      <c r="FH122" s="201"/>
      <c r="FI122" s="201"/>
      <c r="FJ122" s="201"/>
      <c r="FK122" s="201"/>
      <c r="FL122" s="201"/>
      <c r="FM122" s="201"/>
      <c r="FN122" s="201"/>
      <c r="FO122" s="201"/>
      <c r="FP122" s="201"/>
      <c r="FQ122" s="201"/>
      <c r="FR122" s="201"/>
      <c r="FS122" s="201"/>
      <c r="FT122" s="201"/>
      <c r="FU122" s="201"/>
      <c r="FV122" s="201"/>
      <c r="FW122" s="201"/>
      <c r="FX122" s="201"/>
      <c r="FY122" s="201"/>
      <c r="FZ122" s="201"/>
      <c r="GA122" s="201"/>
      <c r="GB122" s="201"/>
      <c r="GC122" s="201"/>
      <c r="GD122" s="201"/>
      <c r="GE122" s="201"/>
      <c r="GF122" s="201"/>
      <c r="GG122" s="201"/>
      <c r="GH122" s="201"/>
      <c r="GI122" s="201"/>
      <c r="GJ122" s="201"/>
      <c r="GK122" s="201"/>
      <c r="GL122" s="201"/>
      <c r="GM122" s="201"/>
    </row>
    <row r="123" spans="1:195" s="22" customFormat="1" ht="21.75" customHeight="1" x14ac:dyDescent="0.2">
      <c r="A123" s="21"/>
      <c r="B123" s="185"/>
      <c r="C123" s="186"/>
      <c r="D123" s="175"/>
      <c r="E123" s="175"/>
      <c r="F123" s="118"/>
      <c r="G123" s="119"/>
      <c r="H123" s="118"/>
      <c r="I123" s="119"/>
      <c r="J123" s="118"/>
      <c r="K123" s="118"/>
      <c r="L123" s="118"/>
      <c r="M123" s="118"/>
      <c r="N123" s="118"/>
      <c r="O123" s="121"/>
      <c r="P123" s="121"/>
      <c r="Q123" s="174"/>
      <c r="R123" s="174"/>
      <c r="S123" s="174"/>
      <c r="T123" s="187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  <c r="CK123" s="201"/>
      <c r="CL123" s="201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01"/>
      <c r="DG123" s="201"/>
      <c r="DH123" s="201"/>
      <c r="DI123" s="201"/>
      <c r="DJ123" s="201"/>
      <c r="DK123" s="201"/>
      <c r="DL123" s="201"/>
      <c r="DM123" s="201"/>
      <c r="DN123" s="201"/>
      <c r="DO123" s="201"/>
      <c r="DP123" s="201"/>
      <c r="DQ123" s="201"/>
      <c r="DR123" s="201"/>
      <c r="DS123" s="201"/>
      <c r="DT123" s="201"/>
      <c r="DU123" s="201"/>
      <c r="DV123" s="201"/>
      <c r="DW123" s="201"/>
      <c r="DX123" s="201"/>
      <c r="DY123" s="201"/>
      <c r="DZ123" s="201"/>
      <c r="EA123" s="201"/>
      <c r="EB123" s="201"/>
      <c r="EC123" s="201"/>
      <c r="ED123" s="201"/>
      <c r="EE123" s="201"/>
      <c r="EF123" s="201"/>
      <c r="EG123" s="201"/>
      <c r="EH123" s="201"/>
      <c r="EI123" s="201"/>
      <c r="EJ123" s="201"/>
      <c r="EK123" s="201"/>
      <c r="EL123" s="201"/>
      <c r="EM123" s="201"/>
      <c r="EN123" s="201"/>
      <c r="EO123" s="201"/>
      <c r="EP123" s="201"/>
      <c r="EQ123" s="201"/>
      <c r="ER123" s="201"/>
      <c r="ES123" s="201"/>
      <c r="ET123" s="201"/>
      <c r="EU123" s="201"/>
      <c r="EV123" s="201"/>
      <c r="EW123" s="201"/>
      <c r="EX123" s="201"/>
      <c r="EY123" s="201"/>
      <c r="EZ123" s="201"/>
      <c r="FA123" s="201"/>
      <c r="FB123" s="201"/>
      <c r="FC123" s="201"/>
      <c r="FD123" s="201"/>
      <c r="FE123" s="201"/>
      <c r="FF123" s="201"/>
      <c r="FG123" s="201"/>
      <c r="FH123" s="201"/>
      <c r="FI123" s="201"/>
      <c r="FJ123" s="201"/>
      <c r="FK123" s="201"/>
      <c r="FL123" s="201"/>
      <c r="FM123" s="201"/>
      <c r="FN123" s="201"/>
      <c r="FO123" s="201"/>
      <c r="FP123" s="201"/>
      <c r="FQ123" s="201"/>
      <c r="FR123" s="201"/>
      <c r="FS123" s="201"/>
      <c r="FT123" s="201"/>
      <c r="FU123" s="201"/>
      <c r="FV123" s="201"/>
      <c r="FW123" s="201"/>
      <c r="FX123" s="201"/>
      <c r="FY123" s="201"/>
      <c r="FZ123" s="201"/>
      <c r="GA123" s="201"/>
      <c r="GB123" s="201"/>
      <c r="GC123" s="201"/>
      <c r="GD123" s="201"/>
      <c r="GE123" s="201"/>
      <c r="GF123" s="201"/>
      <c r="GG123" s="201"/>
      <c r="GH123" s="201"/>
      <c r="GI123" s="201"/>
      <c r="GJ123" s="201"/>
      <c r="GK123" s="201"/>
      <c r="GL123" s="201"/>
      <c r="GM123" s="201"/>
    </row>
    <row r="124" spans="1:195" s="22" customFormat="1" ht="21.75" customHeight="1" x14ac:dyDescent="0.2">
      <c r="A124" s="21"/>
      <c r="B124" s="187"/>
      <c r="C124" s="188"/>
      <c r="D124" s="125"/>
      <c r="E124" s="175"/>
      <c r="F124" s="118"/>
      <c r="G124" s="119"/>
      <c r="H124" s="118"/>
      <c r="I124" s="119"/>
      <c r="J124" s="118"/>
      <c r="K124" s="118"/>
      <c r="L124" s="118"/>
      <c r="M124" s="118"/>
      <c r="N124" s="118"/>
      <c r="O124" s="121"/>
      <c r="P124" s="121"/>
      <c r="Q124" s="174"/>
      <c r="R124" s="174"/>
      <c r="S124" s="187"/>
      <c r="T124" s="193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N124" s="201"/>
      <c r="BO124" s="201"/>
      <c r="BP124" s="201"/>
      <c r="BQ124" s="201"/>
      <c r="BR124" s="201"/>
      <c r="BS124" s="201"/>
      <c r="BT124" s="201"/>
      <c r="BU124" s="201"/>
      <c r="BV124" s="201"/>
      <c r="BW124" s="201"/>
      <c r="BX124" s="201"/>
      <c r="BY124" s="201"/>
      <c r="BZ124" s="201"/>
      <c r="CA124" s="201"/>
      <c r="CB124" s="201"/>
      <c r="CC124" s="201"/>
      <c r="CD124" s="201"/>
      <c r="CE124" s="201"/>
      <c r="CF124" s="201"/>
      <c r="CG124" s="201"/>
      <c r="CH124" s="201"/>
      <c r="CI124" s="201"/>
      <c r="CJ124" s="201"/>
      <c r="CK124" s="201"/>
      <c r="CL124" s="201"/>
      <c r="CM124" s="201"/>
      <c r="CN124" s="201"/>
      <c r="CO124" s="201"/>
      <c r="CP124" s="201"/>
      <c r="CQ124" s="201"/>
      <c r="CR124" s="201"/>
      <c r="CS124" s="201"/>
      <c r="CT124" s="201"/>
      <c r="CU124" s="201"/>
      <c r="CV124" s="201"/>
      <c r="CW124" s="201"/>
      <c r="CX124" s="201"/>
      <c r="CY124" s="201"/>
      <c r="CZ124" s="201"/>
      <c r="DA124" s="201"/>
      <c r="DB124" s="201"/>
      <c r="DC124" s="201"/>
      <c r="DD124" s="201"/>
      <c r="DE124" s="201"/>
      <c r="DF124" s="201"/>
      <c r="DG124" s="201"/>
      <c r="DH124" s="201"/>
      <c r="DI124" s="201"/>
      <c r="DJ124" s="201"/>
      <c r="DK124" s="201"/>
      <c r="DL124" s="201"/>
      <c r="DM124" s="201"/>
      <c r="DN124" s="201"/>
      <c r="DO124" s="201"/>
      <c r="DP124" s="201"/>
      <c r="DQ124" s="201"/>
      <c r="DR124" s="201"/>
      <c r="DS124" s="201"/>
      <c r="DT124" s="201"/>
      <c r="DU124" s="201"/>
      <c r="DV124" s="201"/>
      <c r="DW124" s="201"/>
      <c r="DX124" s="201"/>
      <c r="DY124" s="201"/>
      <c r="DZ124" s="201"/>
      <c r="EA124" s="201"/>
      <c r="EB124" s="201"/>
      <c r="EC124" s="201"/>
      <c r="ED124" s="201"/>
      <c r="EE124" s="201"/>
      <c r="EF124" s="201"/>
      <c r="EG124" s="201"/>
      <c r="EH124" s="201"/>
      <c r="EI124" s="201"/>
      <c r="EJ124" s="201"/>
      <c r="EK124" s="201"/>
      <c r="EL124" s="201"/>
      <c r="EM124" s="201"/>
      <c r="EN124" s="201"/>
      <c r="EO124" s="201"/>
      <c r="EP124" s="201"/>
      <c r="EQ124" s="201"/>
      <c r="ER124" s="201"/>
      <c r="ES124" s="201"/>
      <c r="ET124" s="201"/>
      <c r="EU124" s="201"/>
      <c r="EV124" s="201"/>
      <c r="EW124" s="201"/>
      <c r="EX124" s="201"/>
      <c r="EY124" s="201"/>
      <c r="EZ124" s="201"/>
      <c r="FA124" s="201"/>
      <c r="FB124" s="201"/>
      <c r="FC124" s="201"/>
      <c r="FD124" s="201"/>
      <c r="FE124" s="201"/>
      <c r="FF124" s="201"/>
      <c r="FG124" s="201"/>
      <c r="FH124" s="201"/>
      <c r="FI124" s="201"/>
      <c r="FJ124" s="201"/>
      <c r="FK124" s="201"/>
      <c r="FL124" s="201"/>
      <c r="FM124" s="201"/>
      <c r="FN124" s="201"/>
      <c r="FO124" s="201"/>
      <c r="FP124" s="201"/>
      <c r="FQ124" s="201"/>
      <c r="FR124" s="201"/>
      <c r="FS124" s="201"/>
      <c r="FT124" s="201"/>
      <c r="FU124" s="201"/>
      <c r="FV124" s="201"/>
      <c r="FW124" s="201"/>
      <c r="FX124" s="201"/>
      <c r="FY124" s="201"/>
      <c r="FZ124" s="201"/>
      <c r="GA124" s="201"/>
      <c r="GB124" s="201"/>
      <c r="GC124" s="201"/>
      <c r="GD124" s="201"/>
      <c r="GE124" s="201"/>
      <c r="GF124" s="201"/>
      <c r="GG124" s="201"/>
      <c r="GH124" s="201"/>
      <c r="GI124" s="201"/>
      <c r="GJ124" s="201"/>
      <c r="GK124" s="201"/>
      <c r="GL124" s="201"/>
      <c r="GM124" s="201"/>
    </row>
    <row r="125" spans="1:195" ht="21.75" customHeight="1" x14ac:dyDescent="0.2">
      <c r="A125" s="123"/>
      <c r="B125" s="187"/>
      <c r="C125" s="188"/>
      <c r="D125" s="125"/>
      <c r="E125" s="175"/>
      <c r="F125" s="118"/>
      <c r="G125" s="119"/>
      <c r="H125" s="118"/>
      <c r="I125" s="119"/>
      <c r="J125" s="118"/>
      <c r="K125" s="118"/>
      <c r="L125" s="118"/>
      <c r="M125" s="118"/>
      <c r="N125" s="118"/>
      <c r="O125" s="121"/>
      <c r="P125" s="121"/>
      <c r="Q125" s="174"/>
      <c r="R125" s="192"/>
      <c r="S125" s="187"/>
    </row>
    <row r="126" spans="1:195" ht="21.75" customHeight="1" x14ac:dyDescent="0.2">
      <c r="A126" s="123"/>
      <c r="B126" s="187"/>
      <c r="C126" s="188"/>
      <c r="D126" s="125"/>
      <c r="E126" s="125"/>
      <c r="F126" s="189"/>
      <c r="G126" s="190"/>
      <c r="H126" s="125"/>
      <c r="I126" s="125"/>
      <c r="J126" s="130"/>
      <c r="K126" s="191"/>
      <c r="L126" s="129"/>
      <c r="M126" s="129"/>
      <c r="N126" s="129"/>
      <c r="O126" s="129"/>
      <c r="P126" s="129"/>
      <c r="Q126" s="192"/>
      <c r="R126" s="192"/>
      <c r="S126" s="204"/>
    </row>
    <row r="127" spans="1:195" ht="21.75" customHeight="1" x14ac:dyDescent="0.2">
      <c r="A127" s="123"/>
      <c r="B127" s="187"/>
      <c r="C127" s="188"/>
      <c r="D127" s="192"/>
      <c r="E127" s="174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87"/>
    </row>
    <row r="128" spans="1:195" ht="21.75" customHeight="1" x14ac:dyDescent="0.2">
      <c r="A128" s="123"/>
    </row>
    <row r="129" spans="1:195" ht="21.75" customHeight="1" x14ac:dyDescent="0.2">
      <c r="A129" s="123"/>
    </row>
    <row r="130" spans="1:195" ht="21.75" customHeight="1" x14ac:dyDescent="0.2"/>
    <row r="131" spans="1:195" ht="21.75" customHeight="1" x14ac:dyDescent="0.2"/>
    <row r="132" spans="1:195" ht="21.75" customHeight="1" x14ac:dyDescent="0.2"/>
    <row r="139" spans="1:195" s="13" customFormat="1" ht="36" customHeight="1" x14ac:dyDescent="0.2">
      <c r="A139" s="132"/>
      <c r="B139" s="131"/>
      <c r="C139" s="131"/>
      <c r="D139" s="131"/>
      <c r="E139" s="132"/>
      <c r="F139" s="132"/>
      <c r="G139" s="133"/>
      <c r="H139" s="131"/>
      <c r="I139" s="133"/>
      <c r="J139" s="131"/>
      <c r="K139" s="131"/>
      <c r="L139" s="131"/>
      <c r="M139" s="131"/>
      <c r="N139" s="131"/>
      <c r="O139" s="131"/>
      <c r="P139" s="131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05"/>
      <c r="BO139" s="205"/>
      <c r="BP139" s="205"/>
      <c r="BQ139" s="205"/>
      <c r="BR139" s="205"/>
      <c r="BS139" s="205"/>
      <c r="BT139" s="205"/>
      <c r="BU139" s="205"/>
      <c r="BV139" s="205"/>
      <c r="BW139" s="205"/>
      <c r="BX139" s="205"/>
      <c r="BY139" s="205"/>
      <c r="BZ139" s="205"/>
      <c r="CA139" s="205"/>
      <c r="CB139" s="205"/>
      <c r="CC139" s="205"/>
      <c r="CD139" s="205"/>
      <c r="CE139" s="205"/>
      <c r="CF139" s="205"/>
      <c r="CG139" s="205"/>
      <c r="CH139" s="205"/>
      <c r="CI139" s="205"/>
      <c r="CJ139" s="205"/>
      <c r="CK139" s="205"/>
      <c r="CL139" s="205"/>
      <c r="CM139" s="205"/>
      <c r="CN139" s="205"/>
      <c r="CO139" s="205"/>
      <c r="CP139" s="205"/>
      <c r="CQ139" s="205"/>
      <c r="CR139" s="205"/>
      <c r="CS139" s="205"/>
      <c r="CT139" s="205"/>
      <c r="CU139" s="205"/>
      <c r="CV139" s="205"/>
      <c r="CW139" s="205"/>
      <c r="CX139" s="205"/>
      <c r="CY139" s="205"/>
      <c r="CZ139" s="205"/>
      <c r="DA139" s="205"/>
      <c r="DB139" s="205"/>
      <c r="DC139" s="205"/>
      <c r="DD139" s="205"/>
      <c r="DE139" s="205"/>
      <c r="DF139" s="205"/>
      <c r="DG139" s="205"/>
      <c r="DH139" s="205"/>
      <c r="DI139" s="205"/>
      <c r="DJ139" s="205"/>
      <c r="DK139" s="205"/>
      <c r="DL139" s="205"/>
      <c r="DM139" s="205"/>
      <c r="DN139" s="205"/>
      <c r="DO139" s="205"/>
      <c r="DP139" s="205"/>
      <c r="DQ139" s="205"/>
      <c r="DR139" s="205"/>
      <c r="DS139" s="205"/>
      <c r="DT139" s="205"/>
      <c r="DU139" s="205"/>
      <c r="DV139" s="205"/>
      <c r="DW139" s="205"/>
      <c r="DX139" s="205"/>
      <c r="DY139" s="205"/>
      <c r="DZ139" s="205"/>
      <c r="EA139" s="205"/>
      <c r="EB139" s="205"/>
      <c r="EC139" s="205"/>
      <c r="ED139" s="205"/>
      <c r="EE139" s="205"/>
      <c r="EF139" s="205"/>
      <c r="EG139" s="205"/>
      <c r="EH139" s="205"/>
      <c r="EI139" s="205"/>
      <c r="EJ139" s="205"/>
      <c r="EK139" s="205"/>
      <c r="EL139" s="205"/>
      <c r="EM139" s="205"/>
      <c r="EN139" s="205"/>
      <c r="EO139" s="205"/>
      <c r="EP139" s="205"/>
      <c r="EQ139" s="205"/>
      <c r="ER139" s="205"/>
      <c r="ES139" s="205"/>
      <c r="ET139" s="205"/>
      <c r="EU139" s="205"/>
      <c r="EV139" s="205"/>
      <c r="EW139" s="205"/>
      <c r="EX139" s="205"/>
      <c r="EY139" s="205"/>
      <c r="EZ139" s="205"/>
      <c r="FA139" s="205"/>
      <c r="FB139" s="205"/>
      <c r="FC139" s="205"/>
      <c r="FD139" s="205"/>
      <c r="FE139" s="205"/>
      <c r="FF139" s="205"/>
      <c r="FG139" s="205"/>
      <c r="FH139" s="205"/>
      <c r="FI139" s="205"/>
      <c r="FJ139" s="205"/>
      <c r="FK139" s="205"/>
      <c r="FL139" s="205"/>
      <c r="FM139" s="205"/>
      <c r="FN139" s="205"/>
      <c r="FO139" s="205"/>
      <c r="FP139" s="205"/>
      <c r="FQ139" s="205"/>
      <c r="FR139" s="205"/>
      <c r="FS139" s="205"/>
      <c r="FT139" s="205"/>
      <c r="FU139" s="205"/>
      <c r="FV139" s="205"/>
      <c r="FW139" s="205"/>
      <c r="FX139" s="205"/>
      <c r="FY139" s="205"/>
      <c r="FZ139" s="205"/>
      <c r="GA139" s="205"/>
      <c r="GB139" s="205"/>
      <c r="GC139" s="205"/>
      <c r="GD139" s="205"/>
      <c r="GE139" s="205"/>
      <c r="GF139" s="205"/>
      <c r="GG139" s="205"/>
      <c r="GH139" s="205"/>
      <c r="GI139" s="205"/>
      <c r="GJ139" s="205"/>
      <c r="GK139" s="205"/>
      <c r="GL139" s="205"/>
      <c r="GM139" s="205"/>
    </row>
    <row r="140" spans="1:195" s="13" customFormat="1" ht="36" customHeight="1" x14ac:dyDescent="0.2">
      <c r="A140" s="132"/>
      <c r="B140" s="131"/>
      <c r="C140" s="131"/>
      <c r="D140" s="131"/>
      <c r="E140" s="132"/>
      <c r="F140" s="132"/>
      <c r="G140" s="133"/>
      <c r="H140" s="131"/>
      <c r="I140" s="133"/>
      <c r="J140" s="131"/>
      <c r="K140" s="131"/>
      <c r="L140" s="131"/>
      <c r="M140" s="131"/>
      <c r="N140" s="131"/>
      <c r="O140" s="131"/>
      <c r="P140" s="131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BO140" s="205"/>
      <c r="BP140" s="205"/>
      <c r="BQ140" s="205"/>
      <c r="BR140" s="205"/>
      <c r="BS140" s="205"/>
      <c r="BT140" s="205"/>
      <c r="BU140" s="205"/>
      <c r="BV140" s="205"/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5"/>
      <c r="CM140" s="205"/>
      <c r="CN140" s="205"/>
      <c r="CO140" s="205"/>
      <c r="CP140" s="205"/>
      <c r="CQ140" s="205"/>
      <c r="CR140" s="205"/>
      <c r="CS140" s="205"/>
      <c r="CT140" s="205"/>
      <c r="CU140" s="205"/>
      <c r="CV140" s="205"/>
      <c r="CW140" s="205"/>
      <c r="CX140" s="205"/>
      <c r="CY140" s="205"/>
      <c r="CZ140" s="205"/>
      <c r="DA140" s="205"/>
      <c r="DB140" s="205"/>
      <c r="DC140" s="205"/>
      <c r="DD140" s="205"/>
      <c r="DE140" s="205"/>
      <c r="DF140" s="205"/>
      <c r="DG140" s="205"/>
      <c r="DH140" s="205"/>
      <c r="DI140" s="205"/>
      <c r="DJ140" s="205"/>
      <c r="DK140" s="205"/>
      <c r="DL140" s="205"/>
      <c r="DM140" s="205"/>
      <c r="DN140" s="205"/>
      <c r="DO140" s="205"/>
      <c r="DP140" s="205"/>
      <c r="DQ140" s="205"/>
      <c r="DR140" s="205"/>
      <c r="DS140" s="205"/>
      <c r="DT140" s="205"/>
      <c r="DU140" s="205"/>
      <c r="DV140" s="205"/>
      <c r="DW140" s="205"/>
      <c r="DX140" s="205"/>
      <c r="DY140" s="205"/>
      <c r="DZ140" s="205"/>
      <c r="EA140" s="205"/>
      <c r="EB140" s="205"/>
      <c r="EC140" s="205"/>
      <c r="ED140" s="205"/>
      <c r="EE140" s="205"/>
      <c r="EF140" s="205"/>
      <c r="EG140" s="205"/>
      <c r="EH140" s="205"/>
      <c r="EI140" s="205"/>
      <c r="EJ140" s="205"/>
      <c r="EK140" s="205"/>
      <c r="EL140" s="205"/>
      <c r="EM140" s="205"/>
      <c r="EN140" s="205"/>
      <c r="EO140" s="205"/>
      <c r="EP140" s="205"/>
      <c r="EQ140" s="205"/>
      <c r="ER140" s="205"/>
      <c r="ES140" s="205"/>
      <c r="ET140" s="205"/>
      <c r="EU140" s="205"/>
      <c r="EV140" s="205"/>
      <c r="EW140" s="205"/>
      <c r="EX140" s="205"/>
      <c r="EY140" s="205"/>
      <c r="EZ140" s="205"/>
      <c r="FA140" s="205"/>
      <c r="FB140" s="205"/>
      <c r="FC140" s="205"/>
      <c r="FD140" s="205"/>
      <c r="FE140" s="205"/>
      <c r="FF140" s="205"/>
      <c r="FG140" s="205"/>
      <c r="FH140" s="205"/>
      <c r="FI140" s="205"/>
      <c r="FJ140" s="205"/>
      <c r="FK140" s="205"/>
      <c r="FL140" s="205"/>
      <c r="FM140" s="205"/>
      <c r="FN140" s="205"/>
      <c r="FO140" s="205"/>
      <c r="FP140" s="205"/>
      <c r="FQ140" s="205"/>
      <c r="FR140" s="205"/>
      <c r="FS140" s="205"/>
      <c r="FT140" s="205"/>
      <c r="FU140" s="205"/>
      <c r="FV140" s="205"/>
      <c r="FW140" s="205"/>
      <c r="FX140" s="205"/>
      <c r="FY140" s="205"/>
      <c r="FZ140" s="205"/>
      <c r="GA140" s="205"/>
      <c r="GB140" s="205"/>
      <c r="GC140" s="205"/>
      <c r="GD140" s="205"/>
      <c r="GE140" s="205"/>
      <c r="GF140" s="205"/>
      <c r="GG140" s="205"/>
      <c r="GH140" s="205"/>
      <c r="GI140" s="205"/>
      <c r="GJ140" s="205"/>
      <c r="GK140" s="205"/>
      <c r="GL140" s="205"/>
      <c r="GM140" s="205"/>
    </row>
    <row r="142" spans="1:195" ht="36" customHeight="1" x14ac:dyDescent="0.2"/>
    <row r="143" spans="1:195" ht="36" customHeight="1" x14ac:dyDescent="0.2"/>
    <row r="144" spans="1:195" ht="36" customHeight="1" x14ac:dyDescent="0.2"/>
    <row r="145" spans="1:195" ht="36" customHeight="1" x14ac:dyDescent="0.2"/>
    <row r="153" spans="1:195" s="25" customFormat="1" ht="36" customHeight="1" x14ac:dyDescent="0.2">
      <c r="A153" s="169"/>
      <c r="B153" s="134"/>
      <c r="C153" s="134"/>
      <c r="D153" s="134"/>
      <c r="E153" s="134"/>
      <c r="F153" s="169"/>
      <c r="G153" s="135"/>
      <c r="H153" s="134"/>
      <c r="I153" s="135"/>
      <c r="J153" s="134"/>
      <c r="K153" s="134"/>
      <c r="L153" s="134"/>
      <c r="M153" s="134"/>
      <c r="N153" s="134"/>
      <c r="O153" s="134"/>
      <c r="P153" s="134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6"/>
      <c r="CO153" s="206"/>
      <c r="CP153" s="206"/>
      <c r="CQ153" s="206"/>
      <c r="CR153" s="206"/>
      <c r="CS153" s="206"/>
      <c r="CT153" s="206"/>
      <c r="CU153" s="206"/>
      <c r="CV153" s="206"/>
      <c r="CW153" s="206"/>
      <c r="CX153" s="206"/>
      <c r="CY153" s="206"/>
      <c r="CZ153" s="206"/>
      <c r="DA153" s="206"/>
      <c r="DB153" s="206"/>
      <c r="DC153" s="206"/>
      <c r="DD153" s="206"/>
      <c r="DE153" s="206"/>
      <c r="DF153" s="206"/>
      <c r="DG153" s="206"/>
      <c r="DH153" s="206"/>
      <c r="DI153" s="206"/>
      <c r="DJ153" s="206"/>
      <c r="DK153" s="206"/>
      <c r="DL153" s="206"/>
      <c r="DM153" s="206"/>
      <c r="DN153" s="206"/>
      <c r="DO153" s="206"/>
      <c r="DP153" s="206"/>
      <c r="DQ153" s="206"/>
      <c r="DR153" s="206"/>
      <c r="DS153" s="206"/>
      <c r="DT153" s="206"/>
      <c r="DU153" s="206"/>
      <c r="DV153" s="206"/>
      <c r="DW153" s="206"/>
      <c r="DX153" s="206"/>
      <c r="DY153" s="206"/>
      <c r="DZ153" s="206"/>
      <c r="EA153" s="206"/>
      <c r="EB153" s="206"/>
      <c r="EC153" s="206"/>
      <c r="ED153" s="206"/>
      <c r="EE153" s="206"/>
      <c r="EF153" s="206"/>
      <c r="EG153" s="206"/>
      <c r="EH153" s="206"/>
      <c r="EI153" s="206"/>
      <c r="EJ153" s="206"/>
      <c r="EK153" s="206"/>
      <c r="EL153" s="206"/>
      <c r="EM153" s="206"/>
      <c r="EN153" s="206"/>
      <c r="EO153" s="206"/>
      <c r="EP153" s="206"/>
      <c r="EQ153" s="206"/>
      <c r="ER153" s="206"/>
      <c r="ES153" s="206"/>
      <c r="ET153" s="206"/>
      <c r="EU153" s="206"/>
      <c r="EV153" s="206"/>
      <c r="EW153" s="206"/>
      <c r="EX153" s="206"/>
      <c r="EY153" s="206"/>
      <c r="EZ153" s="206"/>
      <c r="FA153" s="206"/>
      <c r="FB153" s="206"/>
      <c r="FC153" s="206"/>
      <c r="FD153" s="206"/>
      <c r="FE153" s="206"/>
      <c r="FF153" s="206"/>
      <c r="FG153" s="206"/>
      <c r="FH153" s="206"/>
      <c r="FI153" s="206"/>
      <c r="FJ153" s="206"/>
      <c r="FK153" s="206"/>
      <c r="FL153" s="206"/>
      <c r="FM153" s="206"/>
      <c r="FN153" s="206"/>
      <c r="FO153" s="206"/>
      <c r="FP153" s="206"/>
      <c r="FQ153" s="206"/>
      <c r="FR153" s="206"/>
      <c r="FS153" s="206"/>
      <c r="FT153" s="206"/>
      <c r="FU153" s="206"/>
      <c r="FV153" s="206"/>
      <c r="FW153" s="206"/>
      <c r="FX153" s="206"/>
      <c r="FY153" s="206"/>
      <c r="FZ153" s="206"/>
      <c r="GA153" s="206"/>
      <c r="GB153" s="206"/>
      <c r="GC153" s="206"/>
      <c r="GD153" s="206"/>
      <c r="GE153" s="206"/>
      <c r="GF153" s="206"/>
      <c r="GG153" s="206"/>
      <c r="GH153" s="206"/>
      <c r="GI153" s="206"/>
      <c r="GJ153" s="206"/>
      <c r="GK153" s="206"/>
      <c r="GL153" s="206"/>
      <c r="GM153" s="206"/>
    </row>
    <row r="154" spans="1:195" s="25" customFormat="1" ht="36" customHeight="1" x14ac:dyDescent="0.2">
      <c r="A154" s="169"/>
      <c r="B154" s="134"/>
      <c r="C154" s="134"/>
      <c r="D154" s="134"/>
      <c r="E154" s="134"/>
      <c r="F154" s="169"/>
      <c r="G154" s="135"/>
      <c r="H154" s="134"/>
      <c r="I154" s="135"/>
      <c r="J154" s="134"/>
      <c r="K154" s="134"/>
      <c r="L154" s="134"/>
      <c r="M154" s="134"/>
      <c r="N154" s="134"/>
      <c r="O154" s="134"/>
      <c r="P154" s="134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  <c r="BZ154" s="206"/>
      <c r="CA154" s="206"/>
      <c r="CB154" s="206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6"/>
      <c r="CO154" s="206"/>
      <c r="CP154" s="206"/>
      <c r="CQ154" s="206"/>
      <c r="CR154" s="206"/>
      <c r="CS154" s="206"/>
      <c r="CT154" s="206"/>
      <c r="CU154" s="206"/>
      <c r="CV154" s="206"/>
      <c r="CW154" s="206"/>
      <c r="CX154" s="206"/>
      <c r="CY154" s="206"/>
      <c r="CZ154" s="206"/>
      <c r="DA154" s="206"/>
      <c r="DB154" s="206"/>
      <c r="DC154" s="206"/>
      <c r="DD154" s="206"/>
      <c r="DE154" s="206"/>
      <c r="DF154" s="206"/>
      <c r="DG154" s="206"/>
      <c r="DH154" s="206"/>
      <c r="DI154" s="206"/>
      <c r="DJ154" s="206"/>
      <c r="DK154" s="206"/>
      <c r="DL154" s="206"/>
      <c r="DM154" s="206"/>
      <c r="DN154" s="206"/>
      <c r="DO154" s="206"/>
      <c r="DP154" s="206"/>
      <c r="DQ154" s="206"/>
      <c r="DR154" s="206"/>
      <c r="DS154" s="206"/>
      <c r="DT154" s="206"/>
      <c r="DU154" s="206"/>
      <c r="DV154" s="206"/>
      <c r="DW154" s="206"/>
      <c r="DX154" s="206"/>
      <c r="DY154" s="206"/>
      <c r="DZ154" s="206"/>
      <c r="EA154" s="206"/>
      <c r="EB154" s="206"/>
      <c r="EC154" s="206"/>
      <c r="ED154" s="206"/>
      <c r="EE154" s="206"/>
      <c r="EF154" s="206"/>
      <c r="EG154" s="206"/>
      <c r="EH154" s="206"/>
      <c r="EI154" s="206"/>
      <c r="EJ154" s="206"/>
      <c r="EK154" s="206"/>
      <c r="EL154" s="206"/>
      <c r="EM154" s="206"/>
      <c r="EN154" s="206"/>
      <c r="EO154" s="206"/>
      <c r="EP154" s="206"/>
      <c r="EQ154" s="206"/>
      <c r="ER154" s="206"/>
      <c r="ES154" s="206"/>
      <c r="ET154" s="206"/>
      <c r="EU154" s="206"/>
      <c r="EV154" s="206"/>
      <c r="EW154" s="206"/>
      <c r="EX154" s="206"/>
      <c r="EY154" s="206"/>
      <c r="EZ154" s="206"/>
      <c r="FA154" s="206"/>
      <c r="FB154" s="206"/>
      <c r="FC154" s="206"/>
      <c r="FD154" s="206"/>
      <c r="FE154" s="206"/>
      <c r="FF154" s="206"/>
      <c r="FG154" s="206"/>
      <c r="FH154" s="206"/>
      <c r="FI154" s="206"/>
      <c r="FJ154" s="206"/>
      <c r="FK154" s="206"/>
      <c r="FL154" s="206"/>
      <c r="FM154" s="206"/>
      <c r="FN154" s="206"/>
      <c r="FO154" s="206"/>
      <c r="FP154" s="206"/>
      <c r="FQ154" s="206"/>
      <c r="FR154" s="206"/>
      <c r="FS154" s="206"/>
      <c r="FT154" s="206"/>
      <c r="FU154" s="206"/>
      <c r="FV154" s="206"/>
      <c r="FW154" s="206"/>
      <c r="FX154" s="206"/>
      <c r="FY154" s="206"/>
      <c r="FZ154" s="206"/>
      <c r="GA154" s="206"/>
      <c r="GB154" s="206"/>
      <c r="GC154" s="206"/>
      <c r="GD154" s="206"/>
      <c r="GE154" s="206"/>
      <c r="GF154" s="206"/>
      <c r="GG154" s="206"/>
      <c r="GH154" s="206"/>
      <c r="GI154" s="206"/>
      <c r="GJ154" s="206"/>
      <c r="GK154" s="206"/>
      <c r="GL154" s="206"/>
      <c r="GM154" s="206"/>
    </row>
    <row r="155" spans="1:195" s="25" customFormat="1" ht="36" customHeight="1" x14ac:dyDescent="0.2">
      <c r="A155" s="169"/>
      <c r="B155" s="134"/>
      <c r="C155" s="134"/>
      <c r="D155" s="134"/>
      <c r="E155" s="134"/>
      <c r="F155" s="169"/>
      <c r="G155" s="135"/>
      <c r="H155" s="134"/>
      <c r="I155" s="135"/>
      <c r="J155" s="134"/>
      <c r="K155" s="134"/>
      <c r="L155" s="134"/>
      <c r="M155" s="134"/>
      <c r="N155" s="134"/>
      <c r="O155" s="134"/>
      <c r="P155" s="134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  <c r="BZ155" s="206"/>
      <c r="CA155" s="206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6"/>
      <c r="CO155" s="206"/>
      <c r="CP155" s="206"/>
      <c r="CQ155" s="206"/>
      <c r="CR155" s="206"/>
      <c r="CS155" s="206"/>
      <c r="CT155" s="206"/>
      <c r="CU155" s="206"/>
      <c r="CV155" s="206"/>
      <c r="CW155" s="206"/>
      <c r="CX155" s="206"/>
      <c r="CY155" s="206"/>
      <c r="CZ155" s="206"/>
      <c r="DA155" s="206"/>
      <c r="DB155" s="206"/>
      <c r="DC155" s="206"/>
      <c r="DD155" s="206"/>
      <c r="DE155" s="206"/>
      <c r="DF155" s="206"/>
      <c r="DG155" s="206"/>
      <c r="DH155" s="206"/>
      <c r="DI155" s="206"/>
      <c r="DJ155" s="206"/>
      <c r="DK155" s="206"/>
      <c r="DL155" s="206"/>
      <c r="DM155" s="206"/>
      <c r="DN155" s="206"/>
      <c r="DO155" s="206"/>
      <c r="DP155" s="206"/>
      <c r="DQ155" s="206"/>
      <c r="DR155" s="206"/>
      <c r="DS155" s="206"/>
      <c r="DT155" s="206"/>
      <c r="DU155" s="206"/>
      <c r="DV155" s="206"/>
      <c r="DW155" s="206"/>
      <c r="DX155" s="206"/>
      <c r="DY155" s="206"/>
      <c r="DZ155" s="206"/>
      <c r="EA155" s="206"/>
      <c r="EB155" s="206"/>
      <c r="EC155" s="206"/>
      <c r="ED155" s="206"/>
      <c r="EE155" s="206"/>
      <c r="EF155" s="206"/>
      <c r="EG155" s="206"/>
      <c r="EH155" s="206"/>
      <c r="EI155" s="206"/>
      <c r="EJ155" s="206"/>
      <c r="EK155" s="206"/>
      <c r="EL155" s="206"/>
      <c r="EM155" s="206"/>
      <c r="EN155" s="206"/>
      <c r="EO155" s="206"/>
      <c r="EP155" s="206"/>
      <c r="EQ155" s="206"/>
      <c r="ER155" s="206"/>
      <c r="ES155" s="206"/>
      <c r="ET155" s="206"/>
      <c r="EU155" s="206"/>
      <c r="EV155" s="206"/>
      <c r="EW155" s="206"/>
      <c r="EX155" s="206"/>
      <c r="EY155" s="206"/>
      <c r="EZ155" s="206"/>
      <c r="FA155" s="206"/>
      <c r="FB155" s="206"/>
      <c r="FC155" s="206"/>
      <c r="FD155" s="206"/>
      <c r="FE155" s="206"/>
      <c r="FF155" s="206"/>
      <c r="FG155" s="206"/>
      <c r="FH155" s="206"/>
      <c r="FI155" s="206"/>
      <c r="FJ155" s="206"/>
      <c r="FK155" s="206"/>
      <c r="FL155" s="206"/>
      <c r="FM155" s="206"/>
      <c r="FN155" s="206"/>
      <c r="FO155" s="206"/>
      <c r="FP155" s="206"/>
      <c r="FQ155" s="206"/>
      <c r="FR155" s="206"/>
      <c r="FS155" s="206"/>
      <c r="FT155" s="206"/>
      <c r="FU155" s="206"/>
      <c r="FV155" s="206"/>
      <c r="FW155" s="206"/>
      <c r="FX155" s="206"/>
      <c r="FY155" s="206"/>
      <c r="FZ155" s="206"/>
      <c r="GA155" s="206"/>
      <c r="GB155" s="206"/>
      <c r="GC155" s="206"/>
      <c r="GD155" s="206"/>
      <c r="GE155" s="206"/>
      <c r="GF155" s="206"/>
      <c r="GG155" s="206"/>
      <c r="GH155" s="206"/>
      <c r="GI155" s="206"/>
      <c r="GJ155" s="206"/>
      <c r="GK155" s="206"/>
      <c r="GL155" s="206"/>
      <c r="GM155" s="206"/>
    </row>
    <row r="156" spans="1:195" s="25" customFormat="1" ht="36" customHeight="1" x14ac:dyDescent="0.2">
      <c r="A156" s="169"/>
      <c r="B156" s="134"/>
      <c r="C156" s="134"/>
      <c r="D156" s="134"/>
      <c r="E156" s="134"/>
      <c r="F156" s="169"/>
      <c r="G156" s="135"/>
      <c r="H156" s="134"/>
      <c r="I156" s="135"/>
      <c r="J156" s="134"/>
      <c r="K156" s="134"/>
      <c r="L156" s="134"/>
      <c r="M156" s="134"/>
      <c r="N156" s="134"/>
      <c r="O156" s="134"/>
      <c r="P156" s="134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6"/>
      <c r="DB156" s="206"/>
      <c r="DC156" s="206"/>
      <c r="DD156" s="206"/>
      <c r="DE156" s="206"/>
      <c r="DF156" s="206"/>
      <c r="DG156" s="206"/>
      <c r="DH156" s="206"/>
      <c r="DI156" s="206"/>
      <c r="DJ156" s="206"/>
      <c r="DK156" s="206"/>
      <c r="DL156" s="206"/>
      <c r="DM156" s="206"/>
      <c r="DN156" s="206"/>
      <c r="DO156" s="206"/>
      <c r="DP156" s="206"/>
      <c r="DQ156" s="206"/>
      <c r="DR156" s="206"/>
      <c r="DS156" s="206"/>
      <c r="DT156" s="206"/>
      <c r="DU156" s="206"/>
      <c r="DV156" s="206"/>
      <c r="DW156" s="206"/>
      <c r="DX156" s="206"/>
      <c r="DY156" s="206"/>
      <c r="DZ156" s="206"/>
      <c r="EA156" s="206"/>
      <c r="EB156" s="206"/>
      <c r="EC156" s="206"/>
      <c r="ED156" s="206"/>
      <c r="EE156" s="206"/>
      <c r="EF156" s="206"/>
      <c r="EG156" s="206"/>
      <c r="EH156" s="206"/>
      <c r="EI156" s="206"/>
      <c r="EJ156" s="206"/>
      <c r="EK156" s="206"/>
      <c r="EL156" s="206"/>
      <c r="EM156" s="206"/>
      <c r="EN156" s="206"/>
      <c r="EO156" s="206"/>
      <c r="EP156" s="206"/>
      <c r="EQ156" s="206"/>
      <c r="ER156" s="206"/>
      <c r="ES156" s="206"/>
      <c r="ET156" s="206"/>
      <c r="EU156" s="206"/>
      <c r="EV156" s="206"/>
      <c r="EW156" s="206"/>
      <c r="EX156" s="206"/>
      <c r="EY156" s="206"/>
      <c r="EZ156" s="206"/>
      <c r="FA156" s="206"/>
      <c r="FB156" s="206"/>
      <c r="FC156" s="206"/>
      <c r="FD156" s="206"/>
      <c r="FE156" s="206"/>
      <c r="FF156" s="206"/>
      <c r="FG156" s="206"/>
      <c r="FH156" s="206"/>
      <c r="FI156" s="206"/>
      <c r="FJ156" s="206"/>
      <c r="FK156" s="206"/>
      <c r="FL156" s="206"/>
      <c r="FM156" s="206"/>
      <c r="FN156" s="206"/>
      <c r="FO156" s="206"/>
      <c r="FP156" s="206"/>
      <c r="FQ156" s="206"/>
      <c r="FR156" s="206"/>
      <c r="FS156" s="206"/>
      <c r="FT156" s="206"/>
      <c r="FU156" s="206"/>
      <c r="FV156" s="206"/>
      <c r="FW156" s="206"/>
      <c r="FX156" s="206"/>
      <c r="FY156" s="206"/>
      <c r="FZ156" s="206"/>
      <c r="GA156" s="206"/>
      <c r="GB156" s="206"/>
      <c r="GC156" s="206"/>
      <c r="GD156" s="206"/>
      <c r="GE156" s="206"/>
      <c r="GF156" s="206"/>
      <c r="GG156" s="206"/>
      <c r="GH156" s="206"/>
      <c r="GI156" s="206"/>
      <c r="GJ156" s="206"/>
      <c r="GK156" s="206"/>
      <c r="GL156" s="206"/>
      <c r="GM156" s="206"/>
    </row>
    <row r="157" spans="1:195" s="25" customFormat="1" ht="36" customHeight="1" x14ac:dyDescent="0.2">
      <c r="A157" s="169"/>
      <c r="B157" s="134"/>
      <c r="C157" s="134"/>
      <c r="D157" s="134"/>
      <c r="E157" s="134"/>
      <c r="F157" s="169"/>
      <c r="G157" s="135"/>
      <c r="H157" s="134"/>
      <c r="I157" s="135"/>
      <c r="J157" s="134"/>
      <c r="K157" s="134"/>
      <c r="L157" s="134"/>
      <c r="M157" s="134"/>
      <c r="N157" s="134"/>
      <c r="O157" s="134"/>
      <c r="P157" s="134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  <c r="BZ157" s="206"/>
      <c r="CA157" s="206"/>
      <c r="CB157" s="206"/>
      <c r="CC157" s="206"/>
      <c r="CD157" s="206"/>
      <c r="CE157" s="206"/>
      <c r="CF157" s="206"/>
      <c r="CG157" s="206"/>
      <c r="CH157" s="206"/>
      <c r="CI157" s="206"/>
      <c r="CJ157" s="206"/>
      <c r="CK157" s="206"/>
      <c r="CL157" s="206"/>
      <c r="CM157" s="206"/>
      <c r="CN157" s="206"/>
      <c r="CO157" s="206"/>
      <c r="CP157" s="206"/>
      <c r="CQ157" s="206"/>
      <c r="CR157" s="206"/>
      <c r="CS157" s="206"/>
      <c r="CT157" s="206"/>
      <c r="CU157" s="206"/>
      <c r="CV157" s="206"/>
      <c r="CW157" s="206"/>
      <c r="CX157" s="206"/>
      <c r="CY157" s="206"/>
      <c r="CZ157" s="206"/>
      <c r="DA157" s="206"/>
      <c r="DB157" s="206"/>
      <c r="DC157" s="206"/>
      <c r="DD157" s="206"/>
      <c r="DE157" s="206"/>
      <c r="DF157" s="206"/>
      <c r="DG157" s="206"/>
      <c r="DH157" s="206"/>
      <c r="DI157" s="206"/>
      <c r="DJ157" s="206"/>
      <c r="DK157" s="206"/>
      <c r="DL157" s="206"/>
      <c r="DM157" s="206"/>
      <c r="DN157" s="206"/>
      <c r="DO157" s="206"/>
      <c r="DP157" s="206"/>
      <c r="DQ157" s="206"/>
      <c r="DR157" s="206"/>
      <c r="DS157" s="206"/>
      <c r="DT157" s="206"/>
      <c r="DU157" s="206"/>
      <c r="DV157" s="206"/>
      <c r="DW157" s="206"/>
      <c r="DX157" s="206"/>
      <c r="DY157" s="206"/>
      <c r="DZ157" s="206"/>
      <c r="EA157" s="206"/>
      <c r="EB157" s="206"/>
      <c r="EC157" s="206"/>
      <c r="ED157" s="206"/>
      <c r="EE157" s="206"/>
      <c r="EF157" s="206"/>
      <c r="EG157" s="206"/>
      <c r="EH157" s="206"/>
      <c r="EI157" s="206"/>
      <c r="EJ157" s="206"/>
      <c r="EK157" s="206"/>
      <c r="EL157" s="206"/>
      <c r="EM157" s="206"/>
      <c r="EN157" s="206"/>
      <c r="EO157" s="206"/>
      <c r="EP157" s="206"/>
      <c r="EQ157" s="206"/>
      <c r="ER157" s="206"/>
      <c r="ES157" s="206"/>
      <c r="ET157" s="206"/>
      <c r="EU157" s="206"/>
      <c r="EV157" s="206"/>
      <c r="EW157" s="206"/>
      <c r="EX157" s="206"/>
      <c r="EY157" s="206"/>
      <c r="EZ157" s="206"/>
      <c r="FA157" s="206"/>
      <c r="FB157" s="206"/>
      <c r="FC157" s="206"/>
      <c r="FD157" s="206"/>
      <c r="FE157" s="206"/>
      <c r="FF157" s="206"/>
      <c r="FG157" s="206"/>
      <c r="FH157" s="206"/>
      <c r="FI157" s="206"/>
      <c r="FJ157" s="206"/>
      <c r="FK157" s="206"/>
      <c r="FL157" s="206"/>
      <c r="FM157" s="206"/>
      <c r="FN157" s="206"/>
      <c r="FO157" s="206"/>
      <c r="FP157" s="206"/>
      <c r="FQ157" s="206"/>
      <c r="FR157" s="206"/>
      <c r="FS157" s="206"/>
      <c r="FT157" s="206"/>
      <c r="FU157" s="206"/>
      <c r="FV157" s="206"/>
      <c r="FW157" s="206"/>
      <c r="FX157" s="206"/>
      <c r="FY157" s="206"/>
      <c r="FZ157" s="206"/>
      <c r="GA157" s="206"/>
      <c r="GB157" s="206"/>
      <c r="GC157" s="206"/>
      <c r="GD157" s="206"/>
      <c r="GE157" s="206"/>
      <c r="GF157" s="206"/>
      <c r="GG157" s="206"/>
      <c r="GH157" s="206"/>
      <c r="GI157" s="206"/>
      <c r="GJ157" s="206"/>
      <c r="GK157" s="206"/>
      <c r="GL157" s="206"/>
      <c r="GM157" s="206"/>
    </row>
    <row r="158" spans="1:195" s="25" customFormat="1" ht="36" customHeight="1" x14ac:dyDescent="0.2">
      <c r="A158" s="169"/>
      <c r="B158" s="134"/>
      <c r="C158" s="134"/>
      <c r="D158" s="134"/>
      <c r="E158" s="134"/>
      <c r="F158" s="169"/>
      <c r="G158" s="135"/>
      <c r="H158" s="134"/>
      <c r="I158" s="135"/>
      <c r="J158" s="134"/>
      <c r="K158" s="134"/>
      <c r="L158" s="134"/>
      <c r="M158" s="134"/>
      <c r="N158" s="134"/>
      <c r="O158" s="134"/>
      <c r="P158" s="134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  <c r="BZ158" s="206"/>
      <c r="CA158" s="206"/>
      <c r="CB158" s="206"/>
      <c r="CC158" s="206"/>
      <c r="CD158" s="206"/>
      <c r="CE158" s="206"/>
      <c r="CF158" s="206"/>
      <c r="CG158" s="206"/>
      <c r="CH158" s="206"/>
      <c r="CI158" s="206"/>
      <c r="CJ158" s="206"/>
      <c r="CK158" s="206"/>
      <c r="CL158" s="206"/>
      <c r="CM158" s="206"/>
      <c r="CN158" s="206"/>
      <c r="CO158" s="206"/>
      <c r="CP158" s="206"/>
      <c r="CQ158" s="206"/>
      <c r="CR158" s="206"/>
      <c r="CS158" s="206"/>
      <c r="CT158" s="206"/>
      <c r="CU158" s="206"/>
      <c r="CV158" s="206"/>
      <c r="CW158" s="206"/>
      <c r="CX158" s="206"/>
      <c r="CY158" s="206"/>
      <c r="CZ158" s="206"/>
      <c r="DA158" s="206"/>
      <c r="DB158" s="206"/>
      <c r="DC158" s="206"/>
      <c r="DD158" s="206"/>
      <c r="DE158" s="206"/>
      <c r="DF158" s="206"/>
      <c r="DG158" s="206"/>
      <c r="DH158" s="206"/>
      <c r="DI158" s="206"/>
      <c r="DJ158" s="206"/>
      <c r="DK158" s="206"/>
      <c r="DL158" s="206"/>
      <c r="DM158" s="206"/>
      <c r="DN158" s="206"/>
      <c r="DO158" s="206"/>
      <c r="DP158" s="206"/>
      <c r="DQ158" s="206"/>
      <c r="DR158" s="206"/>
      <c r="DS158" s="206"/>
      <c r="DT158" s="206"/>
      <c r="DU158" s="206"/>
      <c r="DV158" s="206"/>
      <c r="DW158" s="206"/>
      <c r="DX158" s="206"/>
      <c r="DY158" s="206"/>
      <c r="DZ158" s="206"/>
      <c r="EA158" s="206"/>
      <c r="EB158" s="206"/>
      <c r="EC158" s="206"/>
      <c r="ED158" s="206"/>
      <c r="EE158" s="206"/>
      <c r="EF158" s="206"/>
      <c r="EG158" s="206"/>
      <c r="EH158" s="206"/>
      <c r="EI158" s="206"/>
      <c r="EJ158" s="206"/>
      <c r="EK158" s="206"/>
      <c r="EL158" s="206"/>
      <c r="EM158" s="206"/>
      <c r="EN158" s="206"/>
      <c r="EO158" s="206"/>
      <c r="EP158" s="206"/>
      <c r="EQ158" s="206"/>
      <c r="ER158" s="206"/>
      <c r="ES158" s="206"/>
      <c r="ET158" s="206"/>
      <c r="EU158" s="206"/>
      <c r="EV158" s="206"/>
      <c r="EW158" s="206"/>
      <c r="EX158" s="206"/>
      <c r="EY158" s="206"/>
      <c r="EZ158" s="206"/>
      <c r="FA158" s="206"/>
      <c r="FB158" s="206"/>
      <c r="FC158" s="206"/>
      <c r="FD158" s="206"/>
      <c r="FE158" s="206"/>
      <c r="FF158" s="206"/>
      <c r="FG158" s="206"/>
      <c r="FH158" s="206"/>
      <c r="FI158" s="206"/>
      <c r="FJ158" s="206"/>
      <c r="FK158" s="206"/>
      <c r="FL158" s="206"/>
      <c r="FM158" s="206"/>
      <c r="FN158" s="206"/>
      <c r="FO158" s="206"/>
      <c r="FP158" s="206"/>
      <c r="FQ158" s="206"/>
      <c r="FR158" s="206"/>
      <c r="FS158" s="206"/>
      <c r="FT158" s="206"/>
      <c r="FU158" s="206"/>
      <c r="FV158" s="206"/>
      <c r="FW158" s="206"/>
      <c r="FX158" s="206"/>
      <c r="FY158" s="206"/>
      <c r="FZ158" s="206"/>
      <c r="GA158" s="206"/>
      <c r="GB158" s="206"/>
      <c r="GC158" s="206"/>
      <c r="GD158" s="206"/>
      <c r="GE158" s="206"/>
      <c r="GF158" s="206"/>
      <c r="GG158" s="206"/>
      <c r="GH158" s="206"/>
      <c r="GI158" s="206"/>
      <c r="GJ158" s="206"/>
      <c r="GK158" s="206"/>
      <c r="GL158" s="206"/>
      <c r="GM158" s="206"/>
    </row>
    <row r="159" spans="1:195" s="25" customFormat="1" ht="36" customHeight="1" x14ac:dyDescent="0.2">
      <c r="A159" s="169"/>
      <c r="B159" s="134"/>
      <c r="C159" s="134"/>
      <c r="D159" s="134"/>
      <c r="E159" s="134"/>
      <c r="F159" s="169"/>
      <c r="G159" s="135"/>
      <c r="H159" s="134"/>
      <c r="I159" s="135"/>
      <c r="J159" s="134"/>
      <c r="K159" s="134"/>
      <c r="L159" s="134"/>
      <c r="M159" s="134"/>
      <c r="N159" s="134"/>
      <c r="O159" s="134"/>
      <c r="P159" s="134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  <c r="BZ159" s="206"/>
      <c r="CA159" s="206"/>
      <c r="CB159" s="206"/>
      <c r="CC159" s="206"/>
      <c r="CD159" s="206"/>
      <c r="CE159" s="206"/>
      <c r="CF159" s="206"/>
      <c r="CG159" s="206"/>
      <c r="CH159" s="206"/>
      <c r="CI159" s="206"/>
      <c r="CJ159" s="206"/>
      <c r="CK159" s="206"/>
      <c r="CL159" s="206"/>
      <c r="CM159" s="206"/>
      <c r="CN159" s="206"/>
      <c r="CO159" s="206"/>
      <c r="CP159" s="206"/>
      <c r="CQ159" s="206"/>
      <c r="CR159" s="206"/>
      <c r="CS159" s="206"/>
      <c r="CT159" s="206"/>
      <c r="CU159" s="206"/>
      <c r="CV159" s="206"/>
      <c r="CW159" s="206"/>
      <c r="CX159" s="206"/>
      <c r="CY159" s="206"/>
      <c r="CZ159" s="206"/>
      <c r="DA159" s="206"/>
      <c r="DB159" s="206"/>
      <c r="DC159" s="206"/>
      <c r="DD159" s="206"/>
      <c r="DE159" s="206"/>
      <c r="DF159" s="206"/>
      <c r="DG159" s="206"/>
      <c r="DH159" s="206"/>
      <c r="DI159" s="206"/>
      <c r="DJ159" s="206"/>
      <c r="DK159" s="206"/>
      <c r="DL159" s="206"/>
      <c r="DM159" s="206"/>
      <c r="DN159" s="206"/>
      <c r="DO159" s="206"/>
      <c r="DP159" s="206"/>
      <c r="DQ159" s="206"/>
      <c r="DR159" s="206"/>
      <c r="DS159" s="206"/>
      <c r="DT159" s="206"/>
      <c r="DU159" s="206"/>
      <c r="DV159" s="206"/>
      <c r="DW159" s="206"/>
      <c r="DX159" s="206"/>
      <c r="DY159" s="206"/>
      <c r="DZ159" s="206"/>
      <c r="EA159" s="206"/>
      <c r="EB159" s="206"/>
      <c r="EC159" s="206"/>
      <c r="ED159" s="206"/>
      <c r="EE159" s="206"/>
      <c r="EF159" s="206"/>
      <c r="EG159" s="206"/>
      <c r="EH159" s="206"/>
      <c r="EI159" s="206"/>
      <c r="EJ159" s="206"/>
      <c r="EK159" s="206"/>
      <c r="EL159" s="206"/>
      <c r="EM159" s="206"/>
      <c r="EN159" s="206"/>
      <c r="EO159" s="206"/>
      <c r="EP159" s="206"/>
      <c r="EQ159" s="206"/>
      <c r="ER159" s="206"/>
      <c r="ES159" s="206"/>
      <c r="ET159" s="206"/>
      <c r="EU159" s="206"/>
      <c r="EV159" s="206"/>
      <c r="EW159" s="206"/>
      <c r="EX159" s="206"/>
      <c r="EY159" s="206"/>
      <c r="EZ159" s="206"/>
      <c r="FA159" s="206"/>
      <c r="FB159" s="206"/>
      <c r="FC159" s="206"/>
      <c r="FD159" s="206"/>
      <c r="FE159" s="206"/>
      <c r="FF159" s="206"/>
      <c r="FG159" s="206"/>
      <c r="FH159" s="206"/>
      <c r="FI159" s="206"/>
      <c r="FJ159" s="206"/>
      <c r="FK159" s="206"/>
      <c r="FL159" s="206"/>
      <c r="FM159" s="206"/>
      <c r="FN159" s="206"/>
      <c r="FO159" s="206"/>
      <c r="FP159" s="206"/>
      <c r="FQ159" s="206"/>
      <c r="FR159" s="206"/>
      <c r="FS159" s="206"/>
      <c r="FT159" s="206"/>
      <c r="FU159" s="206"/>
      <c r="FV159" s="206"/>
      <c r="FW159" s="206"/>
      <c r="FX159" s="206"/>
      <c r="FY159" s="206"/>
      <c r="FZ159" s="206"/>
      <c r="GA159" s="206"/>
      <c r="GB159" s="206"/>
      <c r="GC159" s="206"/>
      <c r="GD159" s="206"/>
      <c r="GE159" s="206"/>
      <c r="GF159" s="206"/>
      <c r="GG159" s="206"/>
      <c r="GH159" s="206"/>
      <c r="GI159" s="206"/>
      <c r="GJ159" s="206"/>
      <c r="GK159" s="206"/>
      <c r="GL159" s="206"/>
      <c r="GM159" s="206"/>
    </row>
    <row r="160" spans="1:195" s="25" customFormat="1" ht="36" customHeight="1" x14ac:dyDescent="0.2">
      <c r="A160" s="169"/>
      <c r="B160" s="134"/>
      <c r="C160" s="134"/>
      <c r="D160" s="134"/>
      <c r="E160" s="134"/>
      <c r="F160" s="169"/>
      <c r="G160" s="135"/>
      <c r="H160" s="134"/>
      <c r="I160" s="135"/>
      <c r="J160" s="134"/>
      <c r="K160" s="134"/>
      <c r="L160" s="134"/>
      <c r="M160" s="134"/>
      <c r="N160" s="134"/>
      <c r="O160" s="134"/>
      <c r="P160" s="134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  <c r="BZ160" s="206"/>
      <c r="CA160" s="206"/>
      <c r="CB160" s="206"/>
      <c r="CC160" s="206"/>
      <c r="CD160" s="206"/>
      <c r="CE160" s="206"/>
      <c r="CF160" s="206"/>
      <c r="CG160" s="206"/>
      <c r="CH160" s="206"/>
      <c r="CI160" s="206"/>
      <c r="CJ160" s="206"/>
      <c r="CK160" s="206"/>
      <c r="CL160" s="206"/>
      <c r="CM160" s="206"/>
      <c r="CN160" s="206"/>
      <c r="CO160" s="206"/>
      <c r="CP160" s="206"/>
      <c r="CQ160" s="206"/>
      <c r="CR160" s="206"/>
      <c r="CS160" s="206"/>
      <c r="CT160" s="206"/>
      <c r="CU160" s="206"/>
      <c r="CV160" s="206"/>
      <c r="CW160" s="206"/>
      <c r="CX160" s="206"/>
      <c r="CY160" s="206"/>
      <c r="CZ160" s="206"/>
      <c r="DA160" s="206"/>
      <c r="DB160" s="206"/>
      <c r="DC160" s="206"/>
      <c r="DD160" s="206"/>
      <c r="DE160" s="206"/>
      <c r="DF160" s="206"/>
      <c r="DG160" s="206"/>
      <c r="DH160" s="206"/>
      <c r="DI160" s="206"/>
      <c r="DJ160" s="206"/>
      <c r="DK160" s="206"/>
      <c r="DL160" s="206"/>
      <c r="DM160" s="206"/>
      <c r="DN160" s="206"/>
      <c r="DO160" s="206"/>
      <c r="DP160" s="206"/>
      <c r="DQ160" s="206"/>
      <c r="DR160" s="206"/>
      <c r="DS160" s="206"/>
      <c r="DT160" s="206"/>
      <c r="DU160" s="206"/>
      <c r="DV160" s="206"/>
      <c r="DW160" s="206"/>
      <c r="DX160" s="206"/>
      <c r="DY160" s="206"/>
      <c r="DZ160" s="206"/>
      <c r="EA160" s="206"/>
      <c r="EB160" s="206"/>
      <c r="EC160" s="206"/>
      <c r="ED160" s="206"/>
      <c r="EE160" s="206"/>
      <c r="EF160" s="206"/>
      <c r="EG160" s="206"/>
      <c r="EH160" s="206"/>
      <c r="EI160" s="206"/>
      <c r="EJ160" s="206"/>
      <c r="EK160" s="206"/>
      <c r="EL160" s="206"/>
      <c r="EM160" s="206"/>
      <c r="EN160" s="206"/>
      <c r="EO160" s="206"/>
      <c r="EP160" s="206"/>
      <c r="EQ160" s="206"/>
      <c r="ER160" s="206"/>
      <c r="ES160" s="206"/>
      <c r="ET160" s="206"/>
      <c r="EU160" s="206"/>
      <c r="EV160" s="206"/>
      <c r="EW160" s="206"/>
      <c r="EX160" s="206"/>
      <c r="EY160" s="206"/>
      <c r="EZ160" s="206"/>
      <c r="FA160" s="206"/>
      <c r="FB160" s="206"/>
      <c r="FC160" s="206"/>
      <c r="FD160" s="206"/>
      <c r="FE160" s="206"/>
      <c r="FF160" s="206"/>
      <c r="FG160" s="206"/>
      <c r="FH160" s="206"/>
      <c r="FI160" s="206"/>
      <c r="FJ160" s="206"/>
      <c r="FK160" s="206"/>
      <c r="FL160" s="206"/>
      <c r="FM160" s="206"/>
      <c r="FN160" s="206"/>
      <c r="FO160" s="206"/>
      <c r="FP160" s="206"/>
      <c r="FQ160" s="206"/>
      <c r="FR160" s="206"/>
      <c r="FS160" s="206"/>
      <c r="FT160" s="206"/>
      <c r="FU160" s="206"/>
      <c r="FV160" s="206"/>
      <c r="FW160" s="206"/>
      <c r="FX160" s="206"/>
      <c r="FY160" s="206"/>
      <c r="FZ160" s="206"/>
      <c r="GA160" s="206"/>
      <c r="GB160" s="206"/>
      <c r="GC160" s="206"/>
      <c r="GD160" s="206"/>
      <c r="GE160" s="206"/>
      <c r="GF160" s="206"/>
      <c r="GG160" s="206"/>
      <c r="GH160" s="206"/>
      <c r="GI160" s="206"/>
      <c r="GJ160" s="206"/>
      <c r="GK160" s="206"/>
      <c r="GL160" s="206"/>
      <c r="GM160" s="206"/>
    </row>
    <row r="161" spans="1:195" s="25" customFormat="1" ht="36" customHeight="1" x14ac:dyDescent="0.2">
      <c r="A161" s="169"/>
      <c r="B161" s="134"/>
      <c r="C161" s="134"/>
      <c r="D161" s="134"/>
      <c r="E161" s="134"/>
      <c r="F161" s="169"/>
      <c r="G161" s="135"/>
      <c r="H161" s="134"/>
      <c r="I161" s="135"/>
      <c r="J161" s="134"/>
      <c r="K161" s="134"/>
      <c r="L161" s="134"/>
      <c r="M161" s="134"/>
      <c r="N161" s="134"/>
      <c r="O161" s="134"/>
      <c r="P161" s="134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6"/>
      <c r="CZ161" s="206"/>
      <c r="DA161" s="206"/>
      <c r="DB161" s="206"/>
      <c r="DC161" s="206"/>
      <c r="DD161" s="206"/>
      <c r="DE161" s="206"/>
      <c r="DF161" s="206"/>
      <c r="DG161" s="206"/>
      <c r="DH161" s="206"/>
      <c r="DI161" s="206"/>
      <c r="DJ161" s="206"/>
      <c r="DK161" s="206"/>
      <c r="DL161" s="206"/>
      <c r="DM161" s="206"/>
      <c r="DN161" s="206"/>
      <c r="DO161" s="206"/>
      <c r="DP161" s="206"/>
      <c r="DQ161" s="206"/>
      <c r="DR161" s="206"/>
      <c r="DS161" s="206"/>
      <c r="DT161" s="206"/>
      <c r="DU161" s="206"/>
      <c r="DV161" s="206"/>
      <c r="DW161" s="206"/>
      <c r="DX161" s="206"/>
      <c r="DY161" s="206"/>
      <c r="DZ161" s="206"/>
      <c r="EA161" s="206"/>
      <c r="EB161" s="206"/>
      <c r="EC161" s="206"/>
      <c r="ED161" s="206"/>
      <c r="EE161" s="206"/>
      <c r="EF161" s="206"/>
      <c r="EG161" s="206"/>
      <c r="EH161" s="206"/>
      <c r="EI161" s="206"/>
      <c r="EJ161" s="206"/>
      <c r="EK161" s="206"/>
      <c r="EL161" s="206"/>
      <c r="EM161" s="206"/>
      <c r="EN161" s="206"/>
      <c r="EO161" s="206"/>
      <c r="EP161" s="206"/>
      <c r="EQ161" s="206"/>
      <c r="ER161" s="206"/>
      <c r="ES161" s="206"/>
      <c r="ET161" s="206"/>
      <c r="EU161" s="206"/>
      <c r="EV161" s="206"/>
      <c r="EW161" s="206"/>
      <c r="EX161" s="206"/>
      <c r="EY161" s="206"/>
      <c r="EZ161" s="206"/>
      <c r="FA161" s="206"/>
      <c r="FB161" s="206"/>
      <c r="FC161" s="206"/>
      <c r="FD161" s="206"/>
      <c r="FE161" s="206"/>
      <c r="FF161" s="206"/>
      <c r="FG161" s="206"/>
      <c r="FH161" s="206"/>
      <c r="FI161" s="206"/>
      <c r="FJ161" s="206"/>
      <c r="FK161" s="206"/>
      <c r="FL161" s="206"/>
      <c r="FM161" s="206"/>
      <c r="FN161" s="206"/>
      <c r="FO161" s="206"/>
      <c r="FP161" s="206"/>
      <c r="FQ161" s="206"/>
      <c r="FR161" s="206"/>
      <c r="FS161" s="206"/>
      <c r="FT161" s="206"/>
      <c r="FU161" s="206"/>
      <c r="FV161" s="206"/>
      <c r="FW161" s="206"/>
      <c r="FX161" s="206"/>
      <c r="FY161" s="206"/>
      <c r="FZ161" s="206"/>
      <c r="GA161" s="206"/>
      <c r="GB161" s="206"/>
      <c r="GC161" s="206"/>
      <c r="GD161" s="206"/>
      <c r="GE161" s="206"/>
      <c r="GF161" s="206"/>
      <c r="GG161" s="206"/>
      <c r="GH161" s="206"/>
      <c r="GI161" s="206"/>
      <c r="GJ161" s="206"/>
      <c r="GK161" s="206"/>
      <c r="GL161" s="206"/>
      <c r="GM161" s="206"/>
    </row>
    <row r="162" spans="1:195" s="25" customFormat="1" ht="36" customHeight="1" x14ac:dyDescent="0.2">
      <c r="A162" s="169"/>
      <c r="B162" s="134"/>
      <c r="C162" s="134"/>
      <c r="D162" s="134"/>
      <c r="E162" s="134"/>
      <c r="F162" s="169"/>
      <c r="G162" s="135"/>
      <c r="H162" s="134"/>
      <c r="I162" s="135"/>
      <c r="J162" s="134"/>
      <c r="K162" s="134"/>
      <c r="L162" s="134"/>
      <c r="M162" s="134"/>
      <c r="N162" s="134"/>
      <c r="O162" s="134"/>
      <c r="P162" s="134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  <c r="BZ162" s="20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  <c r="CK162" s="206"/>
      <c r="CL162" s="206"/>
      <c r="CM162" s="206"/>
      <c r="CN162" s="206"/>
      <c r="CO162" s="206"/>
      <c r="CP162" s="206"/>
      <c r="CQ162" s="206"/>
      <c r="CR162" s="206"/>
      <c r="CS162" s="206"/>
      <c r="CT162" s="206"/>
      <c r="CU162" s="206"/>
      <c r="CV162" s="206"/>
      <c r="CW162" s="206"/>
      <c r="CX162" s="206"/>
      <c r="CY162" s="206"/>
      <c r="CZ162" s="206"/>
      <c r="DA162" s="206"/>
      <c r="DB162" s="206"/>
      <c r="DC162" s="206"/>
      <c r="DD162" s="206"/>
      <c r="DE162" s="206"/>
      <c r="DF162" s="206"/>
      <c r="DG162" s="206"/>
      <c r="DH162" s="206"/>
      <c r="DI162" s="206"/>
      <c r="DJ162" s="206"/>
      <c r="DK162" s="206"/>
      <c r="DL162" s="206"/>
      <c r="DM162" s="206"/>
      <c r="DN162" s="206"/>
      <c r="DO162" s="206"/>
      <c r="DP162" s="206"/>
      <c r="DQ162" s="206"/>
      <c r="DR162" s="206"/>
      <c r="DS162" s="206"/>
      <c r="DT162" s="206"/>
      <c r="DU162" s="206"/>
      <c r="DV162" s="206"/>
      <c r="DW162" s="206"/>
      <c r="DX162" s="206"/>
      <c r="DY162" s="206"/>
      <c r="DZ162" s="206"/>
      <c r="EA162" s="206"/>
      <c r="EB162" s="206"/>
      <c r="EC162" s="206"/>
      <c r="ED162" s="206"/>
      <c r="EE162" s="206"/>
      <c r="EF162" s="206"/>
      <c r="EG162" s="206"/>
      <c r="EH162" s="206"/>
      <c r="EI162" s="206"/>
      <c r="EJ162" s="206"/>
      <c r="EK162" s="206"/>
      <c r="EL162" s="206"/>
      <c r="EM162" s="206"/>
      <c r="EN162" s="206"/>
      <c r="EO162" s="206"/>
      <c r="EP162" s="206"/>
      <c r="EQ162" s="206"/>
      <c r="ER162" s="206"/>
      <c r="ES162" s="206"/>
      <c r="ET162" s="206"/>
      <c r="EU162" s="206"/>
      <c r="EV162" s="206"/>
      <c r="EW162" s="206"/>
      <c r="EX162" s="206"/>
      <c r="EY162" s="206"/>
      <c r="EZ162" s="206"/>
      <c r="FA162" s="206"/>
      <c r="FB162" s="206"/>
      <c r="FC162" s="206"/>
      <c r="FD162" s="206"/>
      <c r="FE162" s="206"/>
      <c r="FF162" s="206"/>
      <c r="FG162" s="206"/>
      <c r="FH162" s="206"/>
      <c r="FI162" s="206"/>
      <c r="FJ162" s="206"/>
      <c r="FK162" s="206"/>
      <c r="FL162" s="206"/>
      <c r="FM162" s="206"/>
      <c r="FN162" s="206"/>
      <c r="FO162" s="206"/>
      <c r="FP162" s="206"/>
      <c r="FQ162" s="206"/>
      <c r="FR162" s="206"/>
      <c r="FS162" s="206"/>
      <c r="FT162" s="206"/>
      <c r="FU162" s="206"/>
      <c r="FV162" s="206"/>
      <c r="FW162" s="206"/>
      <c r="FX162" s="206"/>
      <c r="FY162" s="206"/>
      <c r="FZ162" s="206"/>
      <c r="GA162" s="206"/>
      <c r="GB162" s="206"/>
      <c r="GC162" s="206"/>
      <c r="GD162" s="206"/>
      <c r="GE162" s="206"/>
      <c r="GF162" s="206"/>
      <c r="GG162" s="206"/>
      <c r="GH162" s="206"/>
      <c r="GI162" s="206"/>
      <c r="GJ162" s="206"/>
      <c r="GK162" s="206"/>
      <c r="GL162" s="206"/>
      <c r="GM162" s="206"/>
    </row>
    <row r="163" spans="1:195" s="25" customFormat="1" ht="36" customHeight="1" x14ac:dyDescent="0.2">
      <c r="A163" s="169"/>
      <c r="B163" s="134"/>
      <c r="C163" s="134"/>
      <c r="D163" s="134"/>
      <c r="E163" s="134"/>
      <c r="F163" s="169"/>
      <c r="G163" s="135"/>
      <c r="H163" s="134"/>
      <c r="I163" s="135"/>
      <c r="J163" s="134"/>
      <c r="K163" s="134"/>
      <c r="L163" s="134"/>
      <c r="M163" s="134"/>
      <c r="N163" s="134"/>
      <c r="O163" s="134"/>
      <c r="P163" s="134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6"/>
      <c r="DB163" s="206"/>
      <c r="DC163" s="206"/>
      <c r="DD163" s="206"/>
      <c r="DE163" s="206"/>
      <c r="DF163" s="206"/>
      <c r="DG163" s="206"/>
      <c r="DH163" s="206"/>
      <c r="DI163" s="206"/>
      <c r="DJ163" s="206"/>
      <c r="DK163" s="206"/>
      <c r="DL163" s="206"/>
      <c r="DM163" s="206"/>
      <c r="DN163" s="206"/>
      <c r="DO163" s="206"/>
      <c r="DP163" s="206"/>
      <c r="DQ163" s="206"/>
      <c r="DR163" s="206"/>
      <c r="DS163" s="206"/>
      <c r="DT163" s="206"/>
      <c r="DU163" s="206"/>
      <c r="DV163" s="206"/>
      <c r="DW163" s="206"/>
      <c r="DX163" s="206"/>
      <c r="DY163" s="206"/>
      <c r="DZ163" s="206"/>
      <c r="EA163" s="206"/>
      <c r="EB163" s="206"/>
      <c r="EC163" s="206"/>
      <c r="ED163" s="206"/>
      <c r="EE163" s="206"/>
      <c r="EF163" s="206"/>
      <c r="EG163" s="206"/>
      <c r="EH163" s="206"/>
      <c r="EI163" s="206"/>
      <c r="EJ163" s="206"/>
      <c r="EK163" s="206"/>
      <c r="EL163" s="206"/>
      <c r="EM163" s="206"/>
      <c r="EN163" s="206"/>
      <c r="EO163" s="206"/>
      <c r="EP163" s="206"/>
      <c r="EQ163" s="206"/>
      <c r="ER163" s="206"/>
      <c r="ES163" s="206"/>
      <c r="ET163" s="206"/>
      <c r="EU163" s="206"/>
      <c r="EV163" s="206"/>
      <c r="EW163" s="206"/>
      <c r="EX163" s="206"/>
      <c r="EY163" s="206"/>
      <c r="EZ163" s="206"/>
      <c r="FA163" s="206"/>
      <c r="FB163" s="206"/>
      <c r="FC163" s="206"/>
      <c r="FD163" s="206"/>
      <c r="FE163" s="206"/>
      <c r="FF163" s="206"/>
      <c r="FG163" s="206"/>
      <c r="FH163" s="206"/>
      <c r="FI163" s="206"/>
      <c r="FJ163" s="206"/>
      <c r="FK163" s="206"/>
      <c r="FL163" s="206"/>
      <c r="FM163" s="206"/>
      <c r="FN163" s="206"/>
      <c r="FO163" s="206"/>
      <c r="FP163" s="206"/>
      <c r="FQ163" s="206"/>
      <c r="FR163" s="206"/>
      <c r="FS163" s="206"/>
      <c r="FT163" s="206"/>
      <c r="FU163" s="206"/>
      <c r="FV163" s="206"/>
      <c r="FW163" s="206"/>
      <c r="FX163" s="206"/>
      <c r="FY163" s="206"/>
      <c r="FZ163" s="206"/>
      <c r="GA163" s="206"/>
      <c r="GB163" s="206"/>
      <c r="GC163" s="206"/>
      <c r="GD163" s="206"/>
      <c r="GE163" s="206"/>
      <c r="GF163" s="206"/>
      <c r="GG163" s="206"/>
      <c r="GH163" s="206"/>
      <c r="GI163" s="206"/>
      <c r="GJ163" s="206"/>
      <c r="GK163" s="206"/>
      <c r="GL163" s="206"/>
      <c r="GM163" s="206"/>
    </row>
    <row r="164" spans="1:195" s="25" customFormat="1" ht="36" customHeight="1" x14ac:dyDescent="0.2">
      <c r="A164" s="169"/>
      <c r="B164" s="134"/>
      <c r="C164" s="134"/>
      <c r="D164" s="134"/>
      <c r="E164" s="134"/>
      <c r="F164" s="169"/>
      <c r="G164" s="135"/>
      <c r="H164" s="134"/>
      <c r="I164" s="135"/>
      <c r="J164" s="134"/>
      <c r="K164" s="134"/>
      <c r="L164" s="134"/>
      <c r="M164" s="134"/>
      <c r="N164" s="134"/>
      <c r="O164" s="134"/>
      <c r="P164" s="134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6"/>
      <c r="DB164" s="206"/>
      <c r="DC164" s="206"/>
      <c r="DD164" s="206"/>
      <c r="DE164" s="206"/>
      <c r="DF164" s="206"/>
      <c r="DG164" s="206"/>
      <c r="DH164" s="206"/>
      <c r="DI164" s="206"/>
      <c r="DJ164" s="206"/>
      <c r="DK164" s="206"/>
      <c r="DL164" s="206"/>
      <c r="DM164" s="206"/>
      <c r="DN164" s="206"/>
      <c r="DO164" s="206"/>
      <c r="DP164" s="206"/>
      <c r="DQ164" s="206"/>
      <c r="DR164" s="206"/>
      <c r="DS164" s="206"/>
      <c r="DT164" s="206"/>
      <c r="DU164" s="206"/>
      <c r="DV164" s="206"/>
      <c r="DW164" s="206"/>
      <c r="DX164" s="206"/>
      <c r="DY164" s="206"/>
      <c r="DZ164" s="206"/>
      <c r="EA164" s="206"/>
      <c r="EB164" s="206"/>
      <c r="EC164" s="206"/>
      <c r="ED164" s="206"/>
      <c r="EE164" s="206"/>
      <c r="EF164" s="206"/>
      <c r="EG164" s="206"/>
      <c r="EH164" s="206"/>
      <c r="EI164" s="206"/>
      <c r="EJ164" s="206"/>
      <c r="EK164" s="206"/>
      <c r="EL164" s="206"/>
      <c r="EM164" s="206"/>
      <c r="EN164" s="206"/>
      <c r="EO164" s="206"/>
      <c r="EP164" s="206"/>
      <c r="EQ164" s="206"/>
      <c r="ER164" s="206"/>
      <c r="ES164" s="206"/>
      <c r="ET164" s="206"/>
      <c r="EU164" s="206"/>
      <c r="EV164" s="206"/>
      <c r="EW164" s="206"/>
      <c r="EX164" s="206"/>
      <c r="EY164" s="206"/>
      <c r="EZ164" s="206"/>
      <c r="FA164" s="206"/>
      <c r="FB164" s="206"/>
      <c r="FC164" s="206"/>
      <c r="FD164" s="206"/>
      <c r="FE164" s="206"/>
      <c r="FF164" s="206"/>
      <c r="FG164" s="206"/>
      <c r="FH164" s="206"/>
      <c r="FI164" s="206"/>
      <c r="FJ164" s="206"/>
      <c r="FK164" s="206"/>
      <c r="FL164" s="206"/>
      <c r="FM164" s="206"/>
      <c r="FN164" s="206"/>
      <c r="FO164" s="206"/>
      <c r="FP164" s="206"/>
      <c r="FQ164" s="206"/>
      <c r="FR164" s="206"/>
      <c r="FS164" s="206"/>
      <c r="FT164" s="206"/>
      <c r="FU164" s="206"/>
      <c r="FV164" s="206"/>
      <c r="FW164" s="206"/>
      <c r="FX164" s="206"/>
      <c r="FY164" s="206"/>
      <c r="FZ164" s="206"/>
      <c r="GA164" s="206"/>
      <c r="GB164" s="206"/>
      <c r="GC164" s="206"/>
      <c r="GD164" s="206"/>
      <c r="GE164" s="206"/>
      <c r="GF164" s="206"/>
      <c r="GG164" s="206"/>
      <c r="GH164" s="206"/>
      <c r="GI164" s="206"/>
      <c r="GJ164" s="206"/>
      <c r="GK164" s="206"/>
      <c r="GL164" s="206"/>
      <c r="GM164" s="206"/>
    </row>
    <row r="165" spans="1:195" s="25" customFormat="1" ht="36" customHeight="1" x14ac:dyDescent="0.2">
      <c r="A165" s="169"/>
      <c r="B165" s="134"/>
      <c r="C165" s="134"/>
      <c r="D165" s="134"/>
      <c r="E165" s="134"/>
      <c r="F165" s="169"/>
      <c r="G165" s="135"/>
      <c r="H165" s="134"/>
      <c r="I165" s="135"/>
      <c r="J165" s="134"/>
      <c r="K165" s="134"/>
      <c r="L165" s="134"/>
      <c r="M165" s="134"/>
      <c r="N165" s="134"/>
      <c r="O165" s="134"/>
      <c r="P165" s="134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6"/>
      <c r="CZ165" s="206"/>
      <c r="DA165" s="206"/>
      <c r="DB165" s="206"/>
      <c r="DC165" s="206"/>
      <c r="DD165" s="206"/>
      <c r="DE165" s="206"/>
      <c r="DF165" s="206"/>
      <c r="DG165" s="206"/>
      <c r="DH165" s="206"/>
      <c r="DI165" s="206"/>
      <c r="DJ165" s="206"/>
      <c r="DK165" s="206"/>
      <c r="DL165" s="206"/>
      <c r="DM165" s="206"/>
      <c r="DN165" s="206"/>
      <c r="DO165" s="206"/>
      <c r="DP165" s="206"/>
      <c r="DQ165" s="206"/>
      <c r="DR165" s="206"/>
      <c r="DS165" s="206"/>
      <c r="DT165" s="206"/>
      <c r="DU165" s="206"/>
      <c r="DV165" s="206"/>
      <c r="DW165" s="206"/>
      <c r="DX165" s="206"/>
      <c r="DY165" s="206"/>
      <c r="DZ165" s="206"/>
      <c r="EA165" s="206"/>
      <c r="EB165" s="206"/>
      <c r="EC165" s="206"/>
      <c r="ED165" s="206"/>
      <c r="EE165" s="206"/>
      <c r="EF165" s="206"/>
      <c r="EG165" s="206"/>
      <c r="EH165" s="206"/>
      <c r="EI165" s="206"/>
      <c r="EJ165" s="206"/>
      <c r="EK165" s="206"/>
      <c r="EL165" s="206"/>
      <c r="EM165" s="206"/>
      <c r="EN165" s="206"/>
      <c r="EO165" s="206"/>
      <c r="EP165" s="206"/>
      <c r="EQ165" s="206"/>
      <c r="ER165" s="206"/>
      <c r="ES165" s="206"/>
      <c r="ET165" s="206"/>
      <c r="EU165" s="206"/>
      <c r="EV165" s="206"/>
      <c r="EW165" s="206"/>
      <c r="EX165" s="206"/>
      <c r="EY165" s="206"/>
      <c r="EZ165" s="206"/>
      <c r="FA165" s="206"/>
      <c r="FB165" s="206"/>
      <c r="FC165" s="206"/>
      <c r="FD165" s="206"/>
      <c r="FE165" s="206"/>
      <c r="FF165" s="206"/>
      <c r="FG165" s="206"/>
      <c r="FH165" s="206"/>
      <c r="FI165" s="206"/>
      <c r="FJ165" s="206"/>
      <c r="FK165" s="206"/>
      <c r="FL165" s="206"/>
      <c r="FM165" s="206"/>
      <c r="FN165" s="206"/>
      <c r="FO165" s="206"/>
      <c r="FP165" s="206"/>
      <c r="FQ165" s="206"/>
      <c r="FR165" s="206"/>
      <c r="FS165" s="206"/>
      <c r="FT165" s="206"/>
      <c r="FU165" s="206"/>
      <c r="FV165" s="206"/>
      <c r="FW165" s="206"/>
      <c r="FX165" s="206"/>
      <c r="FY165" s="206"/>
      <c r="FZ165" s="206"/>
      <c r="GA165" s="206"/>
      <c r="GB165" s="206"/>
      <c r="GC165" s="206"/>
      <c r="GD165" s="206"/>
      <c r="GE165" s="206"/>
      <c r="GF165" s="206"/>
      <c r="GG165" s="206"/>
      <c r="GH165" s="206"/>
      <c r="GI165" s="206"/>
      <c r="GJ165" s="206"/>
      <c r="GK165" s="206"/>
      <c r="GL165" s="206"/>
      <c r="GM165" s="206"/>
    </row>
    <row r="166" spans="1:195" s="25" customFormat="1" ht="36" customHeight="1" x14ac:dyDescent="0.2">
      <c r="A166" s="169"/>
      <c r="B166" s="134"/>
      <c r="C166" s="134"/>
      <c r="D166" s="134"/>
      <c r="E166" s="134"/>
      <c r="F166" s="169"/>
      <c r="G166" s="135"/>
      <c r="H166" s="134"/>
      <c r="I166" s="135"/>
      <c r="J166" s="134"/>
      <c r="K166" s="134"/>
      <c r="L166" s="134"/>
      <c r="M166" s="134"/>
      <c r="N166" s="134"/>
      <c r="O166" s="134"/>
      <c r="P166" s="134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  <c r="BZ166" s="206"/>
      <c r="CA166" s="206"/>
      <c r="CB166" s="206"/>
      <c r="CC166" s="206"/>
      <c r="CD166" s="206"/>
      <c r="CE166" s="206"/>
      <c r="CF166" s="206"/>
      <c r="CG166" s="206"/>
      <c r="CH166" s="206"/>
      <c r="CI166" s="206"/>
      <c r="CJ166" s="206"/>
      <c r="CK166" s="206"/>
      <c r="CL166" s="206"/>
      <c r="CM166" s="206"/>
      <c r="CN166" s="206"/>
      <c r="CO166" s="206"/>
      <c r="CP166" s="206"/>
      <c r="CQ166" s="206"/>
      <c r="CR166" s="206"/>
      <c r="CS166" s="206"/>
      <c r="CT166" s="206"/>
      <c r="CU166" s="206"/>
      <c r="CV166" s="206"/>
      <c r="CW166" s="206"/>
      <c r="CX166" s="206"/>
      <c r="CY166" s="206"/>
      <c r="CZ166" s="206"/>
      <c r="DA166" s="206"/>
      <c r="DB166" s="206"/>
      <c r="DC166" s="206"/>
      <c r="DD166" s="206"/>
      <c r="DE166" s="206"/>
      <c r="DF166" s="206"/>
      <c r="DG166" s="206"/>
      <c r="DH166" s="206"/>
      <c r="DI166" s="206"/>
      <c r="DJ166" s="206"/>
      <c r="DK166" s="206"/>
      <c r="DL166" s="206"/>
      <c r="DM166" s="206"/>
      <c r="DN166" s="206"/>
      <c r="DO166" s="206"/>
      <c r="DP166" s="206"/>
      <c r="DQ166" s="206"/>
      <c r="DR166" s="206"/>
      <c r="DS166" s="206"/>
      <c r="DT166" s="206"/>
      <c r="DU166" s="206"/>
      <c r="DV166" s="206"/>
      <c r="DW166" s="206"/>
      <c r="DX166" s="206"/>
      <c r="DY166" s="206"/>
      <c r="DZ166" s="206"/>
      <c r="EA166" s="206"/>
      <c r="EB166" s="206"/>
      <c r="EC166" s="206"/>
      <c r="ED166" s="206"/>
      <c r="EE166" s="206"/>
      <c r="EF166" s="206"/>
      <c r="EG166" s="206"/>
      <c r="EH166" s="206"/>
      <c r="EI166" s="206"/>
      <c r="EJ166" s="206"/>
      <c r="EK166" s="206"/>
      <c r="EL166" s="206"/>
      <c r="EM166" s="206"/>
      <c r="EN166" s="206"/>
      <c r="EO166" s="206"/>
      <c r="EP166" s="206"/>
      <c r="EQ166" s="206"/>
      <c r="ER166" s="206"/>
      <c r="ES166" s="206"/>
      <c r="ET166" s="206"/>
      <c r="EU166" s="206"/>
      <c r="EV166" s="206"/>
      <c r="EW166" s="206"/>
      <c r="EX166" s="206"/>
      <c r="EY166" s="206"/>
      <c r="EZ166" s="206"/>
      <c r="FA166" s="206"/>
      <c r="FB166" s="206"/>
      <c r="FC166" s="206"/>
      <c r="FD166" s="206"/>
      <c r="FE166" s="206"/>
      <c r="FF166" s="206"/>
      <c r="FG166" s="206"/>
      <c r="FH166" s="206"/>
      <c r="FI166" s="206"/>
      <c r="FJ166" s="206"/>
      <c r="FK166" s="206"/>
      <c r="FL166" s="206"/>
      <c r="FM166" s="206"/>
      <c r="FN166" s="206"/>
      <c r="FO166" s="206"/>
      <c r="FP166" s="206"/>
      <c r="FQ166" s="206"/>
      <c r="FR166" s="206"/>
      <c r="FS166" s="206"/>
      <c r="FT166" s="206"/>
      <c r="FU166" s="206"/>
      <c r="FV166" s="206"/>
      <c r="FW166" s="206"/>
      <c r="FX166" s="206"/>
      <c r="FY166" s="206"/>
      <c r="FZ166" s="206"/>
      <c r="GA166" s="206"/>
      <c r="GB166" s="206"/>
      <c r="GC166" s="206"/>
      <c r="GD166" s="206"/>
      <c r="GE166" s="206"/>
      <c r="GF166" s="206"/>
      <c r="GG166" s="206"/>
      <c r="GH166" s="206"/>
      <c r="GI166" s="206"/>
      <c r="GJ166" s="206"/>
      <c r="GK166" s="206"/>
      <c r="GL166" s="206"/>
      <c r="GM166" s="206"/>
    </row>
  </sheetData>
  <mergeCells count="3">
    <mergeCell ref="A4:P4"/>
    <mergeCell ref="A5:P5"/>
    <mergeCell ref="A114:B114"/>
  </mergeCells>
  <phoneticPr fontId="4" type="noConversion"/>
  <conditionalFormatting sqref="H121:H125">
    <cfRule type="duplicateValues" dxfId="41" priority="1" stopIfTrue="1"/>
    <cfRule type="duplicateValues" dxfId="40" priority="2" stopIfTrue="1"/>
  </conditionalFormatting>
  <printOptions horizontalCentered="1"/>
  <pageMargins left="0" right="0" top="0.39370078740157483" bottom="0.39370078740157483" header="0" footer="0"/>
  <pageSetup paperSize="5" scale="55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6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6" customFormat="1" x14ac:dyDescent="0.2"/>
    <row r="2" spans="2:21" s="16" customFormat="1" x14ac:dyDescent="0.2"/>
    <row r="3" spans="2:21" s="16" customFormat="1" x14ac:dyDescent="0.2"/>
    <row r="4" spans="2:21" s="16" customFormat="1" x14ac:dyDescent="0.2"/>
    <row r="5" spans="2:21" s="16" customFormat="1" x14ac:dyDescent="0.2"/>
    <row r="6" spans="2:21" s="16" customFormat="1" x14ac:dyDescent="0.2"/>
    <row r="7" spans="2:21" s="16" customFormat="1" x14ac:dyDescent="0.2"/>
    <row r="8" spans="2:21" s="16" customFormat="1" x14ac:dyDescent="0.2"/>
    <row r="9" spans="2:21" s="16" customFormat="1" x14ac:dyDescent="0.2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</row>
    <row r="10" spans="2:21" s="16" customFormat="1" ht="15.75" x14ac:dyDescent="0.25">
      <c r="B10" s="214" t="s">
        <v>56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</row>
    <row r="11" spans="2:21" s="16" customFormat="1" ht="15" x14ac:dyDescent="0.25">
      <c r="B11" s="215" t="s">
        <v>343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</row>
    <row r="12" spans="2:21" s="16" customFormat="1" ht="9" customHeight="1" x14ac:dyDescent="0.2">
      <c r="B12" s="22"/>
      <c r="C12" s="32"/>
      <c r="D12" s="32"/>
      <c r="E12" s="16" t="s">
        <v>332</v>
      </c>
      <c r="L12" s="32"/>
      <c r="N12" s="32"/>
      <c r="O12" s="32"/>
    </row>
    <row r="13" spans="2:21" s="16" customFormat="1" x14ac:dyDescent="0.2">
      <c r="B13" s="24"/>
      <c r="C13" s="24"/>
      <c r="D13" s="24"/>
      <c r="E13" s="217" t="s">
        <v>331</v>
      </c>
      <c r="F13" s="217"/>
      <c r="G13" s="217"/>
      <c r="H13" s="217"/>
      <c r="I13" s="217"/>
      <c r="J13" s="217"/>
      <c r="K13" s="217"/>
      <c r="L13" s="24"/>
      <c r="M13" s="24"/>
      <c r="N13" s="94"/>
      <c r="O13" s="24"/>
      <c r="P13" s="24"/>
      <c r="Q13" s="24"/>
      <c r="R13" s="24"/>
    </row>
    <row r="14" spans="2:21" s="16" customFormat="1" x14ac:dyDescent="0.2">
      <c r="B14" s="24"/>
      <c r="C14" s="24"/>
      <c r="D14" s="24"/>
      <c r="L14" s="24"/>
      <c r="M14" s="24"/>
      <c r="N14" s="94"/>
      <c r="O14" s="24"/>
      <c r="P14" s="24"/>
      <c r="Q14" s="24"/>
      <c r="R14" s="24"/>
    </row>
    <row r="15" spans="2:21" s="16" customFormat="1" ht="13.9" customHeight="1" x14ac:dyDescent="0.2"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</row>
    <row r="16" spans="2:21" ht="27.75" customHeight="1" x14ac:dyDescent="0.2">
      <c r="B16" s="105" t="s">
        <v>50</v>
      </c>
      <c r="C16" s="106" t="s">
        <v>44</v>
      </c>
      <c r="D16" s="107" t="s">
        <v>164</v>
      </c>
      <c r="E16" s="108" t="s">
        <v>45</v>
      </c>
      <c r="F16" s="106" t="s">
        <v>46</v>
      </c>
      <c r="G16" s="106" t="s">
        <v>220</v>
      </c>
      <c r="H16" s="106" t="s">
        <v>333</v>
      </c>
      <c r="I16" s="106" t="s">
        <v>334</v>
      </c>
      <c r="J16" s="109" t="s">
        <v>79</v>
      </c>
      <c r="K16" s="109" t="s">
        <v>0</v>
      </c>
      <c r="L16" s="109" t="s">
        <v>1</v>
      </c>
      <c r="M16" s="109" t="s">
        <v>2</v>
      </c>
      <c r="N16" s="109" t="s">
        <v>3</v>
      </c>
      <c r="O16" s="109" t="s">
        <v>4</v>
      </c>
      <c r="P16" s="109" t="s">
        <v>5</v>
      </c>
      <c r="Q16" s="109" t="s">
        <v>6</v>
      </c>
      <c r="R16" s="110" t="s">
        <v>64</v>
      </c>
      <c r="S16" s="16"/>
      <c r="T16" s="16"/>
      <c r="U16" s="16"/>
    </row>
    <row r="17" spans="2:18" s="16" customFormat="1" ht="38.25" customHeight="1" x14ac:dyDescent="0.2">
      <c r="B17" s="111">
        <v>1</v>
      </c>
      <c r="C17" s="4" t="s">
        <v>118</v>
      </c>
      <c r="D17" s="4" t="s">
        <v>174</v>
      </c>
      <c r="E17" s="4" t="s">
        <v>366</v>
      </c>
      <c r="F17" s="33" t="s">
        <v>117</v>
      </c>
      <c r="G17" s="34" t="s">
        <v>222</v>
      </c>
      <c r="H17" s="91">
        <v>44743</v>
      </c>
      <c r="I17" s="34" t="s">
        <v>335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03">
        <f t="shared" ref="R17" si="1">(L17-Q17)</f>
        <v>117243.38</v>
      </c>
    </row>
    <row r="18" spans="2:18" s="16" customFormat="1" ht="38.25" customHeight="1" x14ac:dyDescent="0.2">
      <c r="B18" s="111">
        <v>2</v>
      </c>
      <c r="C18" s="4" t="s">
        <v>124</v>
      </c>
      <c r="D18" s="4" t="s">
        <v>174</v>
      </c>
      <c r="E18" s="4" t="s">
        <v>367</v>
      </c>
      <c r="F18" s="33" t="s">
        <v>117</v>
      </c>
      <c r="G18" s="34" t="s">
        <v>222</v>
      </c>
      <c r="H18" s="91">
        <v>44562</v>
      </c>
      <c r="I18" s="91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03">
        <f t="shared" ref="R18:R71" si="3">(L18-Q18)</f>
        <v>74902.880000000005</v>
      </c>
    </row>
    <row r="19" spans="2:18" s="16" customFormat="1" ht="38.25" customHeight="1" x14ac:dyDescent="0.2">
      <c r="B19" s="111">
        <v>3</v>
      </c>
      <c r="C19" s="4" t="s">
        <v>152</v>
      </c>
      <c r="D19" s="4" t="s">
        <v>174</v>
      </c>
      <c r="E19" s="4" t="s">
        <v>369</v>
      </c>
      <c r="F19" s="33" t="s">
        <v>117</v>
      </c>
      <c r="G19" s="34" t="s">
        <v>222</v>
      </c>
      <c r="H19" s="34" t="s">
        <v>336</v>
      </c>
      <c r="I19" s="91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03">
        <f t="shared" ref="R19" si="5">(L19-Q19)</f>
        <v>74902.880000000005</v>
      </c>
    </row>
    <row r="20" spans="2:18" s="16" customFormat="1" ht="38.25" customHeight="1" x14ac:dyDescent="0.2">
      <c r="B20" s="111">
        <v>4</v>
      </c>
      <c r="C20" s="4" t="s">
        <v>134</v>
      </c>
      <c r="D20" s="4" t="s">
        <v>174</v>
      </c>
      <c r="E20" s="4" t="s">
        <v>368</v>
      </c>
      <c r="F20" s="33" t="s">
        <v>117</v>
      </c>
      <c r="G20" s="34" t="s">
        <v>221</v>
      </c>
      <c r="H20" s="91">
        <v>44774</v>
      </c>
      <c r="I20" s="91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03">
        <f t="shared" si="3"/>
        <v>58209.33</v>
      </c>
    </row>
    <row r="21" spans="2:18" s="16" customFormat="1" ht="38.25" customHeight="1" x14ac:dyDescent="0.2">
      <c r="B21" s="111">
        <v>5</v>
      </c>
      <c r="C21" s="4" t="s">
        <v>287</v>
      </c>
      <c r="D21" s="4" t="s">
        <v>174</v>
      </c>
      <c r="E21" s="4" t="s">
        <v>370</v>
      </c>
      <c r="F21" s="33" t="s">
        <v>117</v>
      </c>
      <c r="G21" s="7" t="s">
        <v>221</v>
      </c>
      <c r="H21" s="92">
        <v>44440</v>
      </c>
      <c r="I21" s="92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03">
        <f t="shared" si="3"/>
        <v>42315.5</v>
      </c>
    </row>
    <row r="22" spans="2:18" s="16" customFormat="1" ht="38.25" customHeight="1" x14ac:dyDescent="0.2">
      <c r="B22" s="111">
        <v>6</v>
      </c>
      <c r="C22" s="4" t="s">
        <v>288</v>
      </c>
      <c r="D22" s="4" t="s">
        <v>354</v>
      </c>
      <c r="E22" s="4" t="s">
        <v>371</v>
      </c>
      <c r="F22" s="33" t="s">
        <v>117</v>
      </c>
      <c r="G22" s="7" t="s">
        <v>221</v>
      </c>
      <c r="H22" s="92">
        <v>44564</v>
      </c>
      <c r="I22" s="92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03">
        <f t="shared" ref="R22" si="7">(L22-Q22)</f>
        <v>117243.38</v>
      </c>
    </row>
    <row r="23" spans="2:18" s="16" customFormat="1" ht="38.25" customHeight="1" x14ac:dyDescent="0.2">
      <c r="B23" s="111">
        <v>7</v>
      </c>
      <c r="C23" s="4" t="s">
        <v>99</v>
      </c>
      <c r="D23" s="4" t="s">
        <v>354</v>
      </c>
      <c r="E23" s="4" t="s">
        <v>372</v>
      </c>
      <c r="F23" s="33" t="s">
        <v>117</v>
      </c>
      <c r="G23" s="34" t="s">
        <v>222</v>
      </c>
      <c r="H23" s="91">
        <v>44564</v>
      </c>
      <c r="I23" s="91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03">
        <f t="shared" si="3"/>
        <v>74802.880000000005</v>
      </c>
    </row>
    <row r="24" spans="2:18" s="16" customFormat="1" ht="38.25" customHeight="1" x14ac:dyDescent="0.2">
      <c r="B24" s="111">
        <v>8</v>
      </c>
      <c r="C24" s="4" t="s">
        <v>289</v>
      </c>
      <c r="D24" s="4" t="s">
        <v>176</v>
      </c>
      <c r="E24" s="4" t="s">
        <v>374</v>
      </c>
      <c r="F24" s="33" t="s">
        <v>117</v>
      </c>
      <c r="G24" s="7" t="s">
        <v>221</v>
      </c>
      <c r="H24" s="7" t="s">
        <v>340</v>
      </c>
      <c r="I24" s="92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03">
        <f t="shared" si="3"/>
        <v>117243.38</v>
      </c>
    </row>
    <row r="25" spans="2:18" s="16" customFormat="1" ht="38.25" customHeight="1" x14ac:dyDescent="0.2">
      <c r="B25" s="111">
        <v>9</v>
      </c>
      <c r="C25" s="4" t="s">
        <v>292</v>
      </c>
      <c r="D25" s="4" t="s">
        <v>355</v>
      </c>
      <c r="E25" s="4" t="s">
        <v>373</v>
      </c>
      <c r="F25" s="33" t="s">
        <v>117</v>
      </c>
      <c r="G25" s="7" t="s">
        <v>221</v>
      </c>
      <c r="H25" s="7" t="s">
        <v>341</v>
      </c>
      <c r="I25" s="7" t="s">
        <v>342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03">
        <f t="shared" ref="R25:R26" si="9">(L25-Q25)</f>
        <v>74902.880000000005</v>
      </c>
    </row>
    <row r="26" spans="2:18" s="16" customFormat="1" ht="38.25" customHeight="1" x14ac:dyDescent="0.2">
      <c r="B26" s="111">
        <v>10</v>
      </c>
      <c r="C26" s="4" t="s">
        <v>291</v>
      </c>
      <c r="D26" s="4" t="s">
        <v>355</v>
      </c>
      <c r="E26" s="4" t="s">
        <v>8</v>
      </c>
      <c r="F26" s="33" t="s">
        <v>117</v>
      </c>
      <c r="G26" s="7" t="s">
        <v>221</v>
      </c>
      <c r="H26" s="92">
        <v>44564</v>
      </c>
      <c r="I26" s="92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03">
        <f t="shared" si="9"/>
        <v>45166</v>
      </c>
    </row>
    <row r="27" spans="2:18" s="16" customFormat="1" ht="38.25" customHeight="1" x14ac:dyDescent="0.2">
      <c r="B27" s="111">
        <v>11</v>
      </c>
      <c r="C27" s="4" t="s">
        <v>290</v>
      </c>
      <c r="D27" s="4" t="s">
        <v>355</v>
      </c>
      <c r="E27" s="4" t="s">
        <v>98</v>
      </c>
      <c r="F27" s="33" t="s">
        <v>117</v>
      </c>
      <c r="G27" s="7" t="s">
        <v>221</v>
      </c>
      <c r="H27" s="92">
        <v>44564</v>
      </c>
      <c r="I27" s="92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03">
        <f t="shared" si="3"/>
        <v>41167.17</v>
      </c>
    </row>
    <row r="28" spans="2:18" s="16" customFormat="1" ht="38.25" customHeight="1" x14ac:dyDescent="0.2">
      <c r="B28" s="111">
        <v>12</v>
      </c>
      <c r="C28" s="4" t="s">
        <v>139</v>
      </c>
      <c r="D28" s="4" t="s">
        <v>356</v>
      </c>
      <c r="E28" s="4" t="s">
        <v>376</v>
      </c>
      <c r="F28" s="33" t="s">
        <v>117</v>
      </c>
      <c r="G28" s="34" t="s">
        <v>221</v>
      </c>
      <c r="H28" s="91">
        <v>44409</v>
      </c>
      <c r="I28" s="91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03">
        <f t="shared" si="3"/>
        <v>86891.200000000012</v>
      </c>
    </row>
    <row r="29" spans="2:18" s="16" customFormat="1" ht="38.25" customHeight="1" x14ac:dyDescent="0.2">
      <c r="B29" s="111">
        <v>13</v>
      </c>
      <c r="C29" s="4" t="s">
        <v>293</v>
      </c>
      <c r="D29" s="4" t="s">
        <v>357</v>
      </c>
      <c r="E29" s="4" t="s">
        <v>375</v>
      </c>
      <c r="F29" s="33" t="s">
        <v>117</v>
      </c>
      <c r="G29" s="7" t="s">
        <v>221</v>
      </c>
      <c r="H29" s="92">
        <v>44563</v>
      </c>
      <c r="I29" s="92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03">
        <f t="shared" si="3"/>
        <v>89016.38</v>
      </c>
    </row>
    <row r="30" spans="2:18" s="16" customFormat="1" ht="38.25" customHeight="1" x14ac:dyDescent="0.2">
      <c r="B30" s="111">
        <v>14</v>
      </c>
      <c r="C30" s="4" t="s">
        <v>294</v>
      </c>
      <c r="D30" s="4" t="s">
        <v>357</v>
      </c>
      <c r="E30" s="4" t="s">
        <v>8</v>
      </c>
      <c r="F30" s="33" t="s">
        <v>117</v>
      </c>
      <c r="G30" s="7" t="s">
        <v>221</v>
      </c>
      <c r="H30" s="7" t="s">
        <v>337</v>
      </c>
      <c r="I30" s="92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03">
        <f t="shared" si="3"/>
        <v>46920</v>
      </c>
    </row>
    <row r="31" spans="2:18" s="16" customFormat="1" ht="38.25" customHeight="1" x14ac:dyDescent="0.2">
      <c r="B31" s="111">
        <v>15</v>
      </c>
      <c r="C31" s="4" t="s">
        <v>130</v>
      </c>
      <c r="D31" s="4" t="s">
        <v>358</v>
      </c>
      <c r="E31" s="4" t="s">
        <v>377</v>
      </c>
      <c r="F31" s="33" t="s">
        <v>117</v>
      </c>
      <c r="G31" s="7" t="s">
        <v>221</v>
      </c>
      <c r="H31" s="92">
        <v>44562</v>
      </c>
      <c r="I31" s="92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03">
        <f t="shared" ref="R31" si="11">(L31-Q31)</f>
        <v>114411.38</v>
      </c>
    </row>
    <row r="32" spans="2:18" s="16" customFormat="1" ht="38.25" customHeight="1" x14ac:dyDescent="0.2">
      <c r="B32" s="111">
        <v>16</v>
      </c>
      <c r="C32" s="4" t="s">
        <v>201</v>
      </c>
      <c r="D32" s="4" t="s">
        <v>358</v>
      </c>
      <c r="E32" s="4" t="s">
        <v>295</v>
      </c>
      <c r="F32" s="33" t="s">
        <v>117</v>
      </c>
      <c r="G32" s="7" t="s">
        <v>222</v>
      </c>
      <c r="H32" s="92">
        <v>44409</v>
      </c>
      <c r="I32" s="92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03">
        <f t="shared" si="3"/>
        <v>33747.4</v>
      </c>
    </row>
    <row r="33" spans="2:18" s="16" customFormat="1" ht="38.25" customHeight="1" x14ac:dyDescent="0.2">
      <c r="B33" s="111">
        <v>17</v>
      </c>
      <c r="C33" s="4" t="s">
        <v>153</v>
      </c>
      <c r="D33" s="4" t="s">
        <v>358</v>
      </c>
      <c r="E33" s="4" t="s">
        <v>296</v>
      </c>
      <c r="F33" s="33" t="s">
        <v>117</v>
      </c>
      <c r="G33" s="7" t="s">
        <v>221</v>
      </c>
      <c r="H33" s="92">
        <v>44562</v>
      </c>
      <c r="I33" s="92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03">
        <f t="shared" si="3"/>
        <v>41067.17</v>
      </c>
    </row>
    <row r="34" spans="2:18" s="16" customFormat="1" ht="38.25" customHeight="1" x14ac:dyDescent="0.2">
      <c r="B34" s="111">
        <v>18</v>
      </c>
      <c r="C34" s="4" t="s">
        <v>155</v>
      </c>
      <c r="D34" s="4" t="s">
        <v>358</v>
      </c>
      <c r="E34" s="4" t="s">
        <v>297</v>
      </c>
      <c r="F34" s="33" t="s">
        <v>117</v>
      </c>
      <c r="G34" s="7" t="s">
        <v>221</v>
      </c>
      <c r="H34" s="92">
        <v>44409</v>
      </c>
      <c r="I34" s="92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03">
        <f t="shared" si="3"/>
        <v>41966.94</v>
      </c>
    </row>
    <row r="35" spans="2:18" s="16" customFormat="1" ht="38.25" customHeight="1" x14ac:dyDescent="0.2">
      <c r="B35" s="111">
        <v>19</v>
      </c>
      <c r="C35" s="4" t="s">
        <v>110</v>
      </c>
      <c r="D35" s="4" t="s">
        <v>224</v>
      </c>
      <c r="E35" s="4" t="s">
        <v>378</v>
      </c>
      <c r="F35" s="33" t="s">
        <v>117</v>
      </c>
      <c r="G35" s="7" t="s">
        <v>222</v>
      </c>
      <c r="H35" s="92">
        <v>44562</v>
      </c>
      <c r="I35" s="92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03">
        <f t="shared" ref="R35" si="13">(L35-Q35)</f>
        <v>115089.38</v>
      </c>
    </row>
    <row r="36" spans="2:18" s="16" customFormat="1" ht="38.25" customHeight="1" x14ac:dyDescent="0.2">
      <c r="B36" s="111">
        <v>20</v>
      </c>
      <c r="C36" s="4" t="s">
        <v>168</v>
      </c>
      <c r="D36" s="4" t="s">
        <v>224</v>
      </c>
      <c r="E36" s="4" t="s">
        <v>380</v>
      </c>
      <c r="F36" s="33" t="s">
        <v>117</v>
      </c>
      <c r="G36" s="7" t="s">
        <v>222</v>
      </c>
      <c r="H36" s="92">
        <v>44151</v>
      </c>
      <c r="I36" s="92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03">
        <f t="shared" si="3"/>
        <v>81859.63</v>
      </c>
    </row>
    <row r="37" spans="2:18" s="16" customFormat="1" ht="38.25" customHeight="1" x14ac:dyDescent="0.2">
      <c r="B37" s="111">
        <v>21</v>
      </c>
      <c r="C37" s="4" t="s">
        <v>226</v>
      </c>
      <c r="D37" s="4" t="s">
        <v>224</v>
      </c>
      <c r="E37" s="4" t="s">
        <v>379</v>
      </c>
      <c r="F37" s="33" t="s">
        <v>117</v>
      </c>
      <c r="G37" s="7" t="s">
        <v>221</v>
      </c>
      <c r="H37" s="92">
        <v>44417</v>
      </c>
      <c r="I37" s="92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03">
        <f t="shared" ref="R37" si="15">(L37-Q37)</f>
        <v>81859.63</v>
      </c>
    </row>
    <row r="38" spans="2:18" s="16" customFormat="1" ht="38.25" customHeight="1" x14ac:dyDescent="0.2">
      <c r="B38" s="111">
        <v>22</v>
      </c>
      <c r="C38" s="4" t="s">
        <v>128</v>
      </c>
      <c r="D38" s="4" t="s">
        <v>359</v>
      </c>
      <c r="E38" s="4" t="s">
        <v>298</v>
      </c>
      <c r="F38" s="33" t="s">
        <v>117</v>
      </c>
      <c r="G38" s="7" t="s">
        <v>222</v>
      </c>
      <c r="H38" s="92">
        <v>44105</v>
      </c>
      <c r="I38" s="92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03">
        <f t="shared" si="3"/>
        <v>42215.5</v>
      </c>
    </row>
    <row r="39" spans="2:18" s="16" customFormat="1" ht="38.25" customHeight="1" x14ac:dyDescent="0.2">
      <c r="B39" s="111">
        <v>23</v>
      </c>
      <c r="C39" s="4" t="s">
        <v>246</v>
      </c>
      <c r="D39" s="4" t="s">
        <v>359</v>
      </c>
      <c r="E39" s="4" t="s">
        <v>247</v>
      </c>
      <c r="F39" s="33" t="s">
        <v>117</v>
      </c>
      <c r="G39" s="7" t="s">
        <v>222</v>
      </c>
      <c r="H39" s="92">
        <v>44501</v>
      </c>
      <c r="I39" s="92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03">
        <f t="shared" si="3"/>
        <v>39515.26</v>
      </c>
    </row>
    <row r="40" spans="2:18" s="16" customFormat="1" ht="38.25" customHeight="1" x14ac:dyDescent="0.2">
      <c r="B40" s="111">
        <v>24</v>
      </c>
      <c r="C40" s="4" t="s">
        <v>244</v>
      </c>
      <c r="D40" s="4" t="s">
        <v>359</v>
      </c>
      <c r="E40" s="4" t="s">
        <v>299</v>
      </c>
      <c r="F40" s="33" t="s">
        <v>117</v>
      </c>
      <c r="G40" s="7" t="s">
        <v>222</v>
      </c>
      <c r="H40" s="92">
        <v>44440</v>
      </c>
      <c r="I40" s="92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03">
        <f t="shared" si="3"/>
        <v>66833.540000000008</v>
      </c>
    </row>
    <row r="41" spans="2:18" s="16" customFormat="1" ht="38.25" customHeight="1" x14ac:dyDescent="0.2">
      <c r="B41" s="111">
        <v>25</v>
      </c>
      <c r="C41" s="4" t="s">
        <v>300</v>
      </c>
      <c r="D41" s="4" t="s">
        <v>359</v>
      </c>
      <c r="E41" s="4" t="s">
        <v>301</v>
      </c>
      <c r="F41" s="33" t="s">
        <v>117</v>
      </c>
      <c r="G41" s="7" t="s">
        <v>222</v>
      </c>
      <c r="H41" s="92">
        <v>44473</v>
      </c>
      <c r="I41" s="92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03">
        <f t="shared" si="3"/>
        <v>64420.65</v>
      </c>
    </row>
    <row r="42" spans="2:18" s="16" customFormat="1" ht="38.25" customHeight="1" x14ac:dyDescent="0.2">
      <c r="B42" s="111">
        <v>26</v>
      </c>
      <c r="C42" s="97" t="s">
        <v>346</v>
      </c>
      <c r="D42" s="4" t="s">
        <v>224</v>
      </c>
      <c r="E42" s="97" t="s">
        <v>347</v>
      </c>
      <c r="F42" s="33" t="s">
        <v>117</v>
      </c>
      <c r="G42" s="98" t="s">
        <v>222</v>
      </c>
      <c r="H42" s="99">
        <v>44652</v>
      </c>
      <c r="I42" s="99">
        <v>44835</v>
      </c>
      <c r="J42" s="100">
        <v>45000</v>
      </c>
      <c r="K42" s="101">
        <v>0</v>
      </c>
      <c r="L42" s="100">
        <v>45000</v>
      </c>
      <c r="M42" s="100">
        <v>1291.5</v>
      </c>
      <c r="N42" s="100">
        <v>1148.33</v>
      </c>
      <c r="O42" s="100">
        <v>1368</v>
      </c>
      <c r="P42" s="100">
        <v>125</v>
      </c>
      <c r="Q42" s="3">
        <f t="shared" ref="Q42" si="16">SUM(M42:P42)</f>
        <v>3932.83</v>
      </c>
      <c r="R42" s="103">
        <f t="shared" ref="R42" si="17">(L42-Q42)</f>
        <v>41067.17</v>
      </c>
    </row>
    <row r="43" spans="2:18" s="16" customFormat="1" ht="38.25" customHeight="1" x14ac:dyDescent="0.2">
      <c r="B43" s="111">
        <v>27</v>
      </c>
      <c r="C43" s="4" t="s">
        <v>302</v>
      </c>
      <c r="D43" s="35" t="s">
        <v>360</v>
      </c>
      <c r="E43" s="4" t="s">
        <v>161</v>
      </c>
      <c r="F43" s="33" t="s">
        <v>117</v>
      </c>
      <c r="G43" s="7" t="s">
        <v>222</v>
      </c>
      <c r="H43" s="92">
        <v>44562</v>
      </c>
      <c r="I43" s="92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03">
        <f t="shared" si="3"/>
        <v>117243.38</v>
      </c>
    </row>
    <row r="44" spans="2:18" s="16" customFormat="1" ht="38.25" customHeight="1" x14ac:dyDescent="0.2">
      <c r="B44" s="111">
        <v>28</v>
      </c>
      <c r="C44" s="4" t="s">
        <v>305</v>
      </c>
      <c r="D44" s="35" t="s">
        <v>360</v>
      </c>
      <c r="E44" s="4" t="s">
        <v>381</v>
      </c>
      <c r="F44" s="33" t="s">
        <v>117</v>
      </c>
      <c r="G44" s="7" t="s">
        <v>221</v>
      </c>
      <c r="H44" s="92">
        <v>44409</v>
      </c>
      <c r="I44" s="92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03">
        <f t="shared" ref="R44" si="19">(L44-Q44)</f>
        <v>73890.290000000008</v>
      </c>
    </row>
    <row r="45" spans="2:18" s="16" customFormat="1" ht="38.25" customHeight="1" x14ac:dyDescent="0.2">
      <c r="B45" s="111">
        <v>29</v>
      </c>
      <c r="C45" s="4" t="s">
        <v>303</v>
      </c>
      <c r="D45" s="35" t="s">
        <v>360</v>
      </c>
      <c r="E45" s="4" t="s">
        <v>304</v>
      </c>
      <c r="F45" s="33" t="s">
        <v>117</v>
      </c>
      <c r="G45" s="7" t="s">
        <v>222</v>
      </c>
      <c r="H45" s="92">
        <v>44409</v>
      </c>
      <c r="I45" s="92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03">
        <f t="shared" si="3"/>
        <v>42847.18</v>
      </c>
    </row>
    <row r="46" spans="2:18" s="16" customFormat="1" ht="38.25" customHeight="1" x14ac:dyDescent="0.2">
      <c r="B46" s="111">
        <v>30</v>
      </c>
      <c r="C46" s="97" t="s">
        <v>348</v>
      </c>
      <c r="D46" s="35" t="s">
        <v>163</v>
      </c>
      <c r="E46" s="97" t="s">
        <v>349</v>
      </c>
      <c r="F46" s="33" t="s">
        <v>117</v>
      </c>
      <c r="G46" s="98" t="s">
        <v>222</v>
      </c>
      <c r="H46" s="99">
        <v>44652</v>
      </c>
      <c r="I46" s="99">
        <v>44835</v>
      </c>
      <c r="J46" s="100">
        <v>45000</v>
      </c>
      <c r="K46" s="101">
        <v>0</v>
      </c>
      <c r="L46" s="100">
        <v>45000</v>
      </c>
      <c r="M46" s="100">
        <v>1291.5</v>
      </c>
      <c r="N46" s="100">
        <v>1148.33</v>
      </c>
      <c r="O46" s="100">
        <v>1368</v>
      </c>
      <c r="P46" s="100">
        <v>25</v>
      </c>
      <c r="Q46" s="100">
        <f>SUM(M46:P46)</f>
        <v>3832.83</v>
      </c>
      <c r="R46" s="104">
        <f>(L46-Q46)</f>
        <v>41167.17</v>
      </c>
    </row>
    <row r="47" spans="2:18" s="16" customFormat="1" ht="38.25" customHeight="1" x14ac:dyDescent="0.2">
      <c r="B47" s="111">
        <v>31</v>
      </c>
      <c r="C47" s="4" t="s">
        <v>113</v>
      </c>
      <c r="D47" s="4" t="s">
        <v>162</v>
      </c>
      <c r="E47" s="4" t="s">
        <v>306</v>
      </c>
      <c r="F47" s="33" t="s">
        <v>117</v>
      </c>
      <c r="G47" s="7" t="s">
        <v>221</v>
      </c>
      <c r="H47" s="92">
        <v>44562</v>
      </c>
      <c r="I47" s="92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03">
        <f t="shared" si="3"/>
        <v>111579.38</v>
      </c>
    </row>
    <row r="48" spans="2:18" s="16" customFormat="1" ht="38.25" customHeight="1" x14ac:dyDescent="0.2">
      <c r="B48" s="111">
        <v>32</v>
      </c>
      <c r="C48" s="4" t="s">
        <v>206</v>
      </c>
      <c r="D48" s="4" t="s">
        <v>162</v>
      </c>
      <c r="E48" s="4" t="s">
        <v>307</v>
      </c>
      <c r="F48" s="33" t="s">
        <v>117</v>
      </c>
      <c r="G48" s="7" t="s">
        <v>221</v>
      </c>
      <c r="H48" s="92">
        <v>44409</v>
      </c>
      <c r="I48" s="92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03">
        <f t="shared" si="3"/>
        <v>88916.38</v>
      </c>
    </row>
    <row r="49" spans="2:18" s="16" customFormat="1" ht="38.25" customHeight="1" x14ac:dyDescent="0.2">
      <c r="B49" s="111">
        <v>33</v>
      </c>
      <c r="C49" s="4" t="s">
        <v>265</v>
      </c>
      <c r="D49" s="4" t="s">
        <v>162</v>
      </c>
      <c r="E49" s="4" t="s">
        <v>309</v>
      </c>
      <c r="F49" s="33" t="s">
        <v>117</v>
      </c>
      <c r="G49" s="7" t="s">
        <v>222</v>
      </c>
      <c r="H49" s="92">
        <v>44501</v>
      </c>
      <c r="I49" s="92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03">
        <f t="shared" ref="R49" si="21">(L49-Q49)</f>
        <v>89016.52</v>
      </c>
    </row>
    <row r="50" spans="2:18" s="16" customFormat="1" ht="38.25" customHeight="1" x14ac:dyDescent="0.2">
      <c r="B50" s="111">
        <v>34</v>
      </c>
      <c r="C50" s="4" t="s">
        <v>229</v>
      </c>
      <c r="D50" s="4" t="s">
        <v>162</v>
      </c>
      <c r="E50" s="4" t="s">
        <v>228</v>
      </c>
      <c r="F50" s="33" t="s">
        <v>117</v>
      </c>
      <c r="G50" s="7" t="s">
        <v>221</v>
      </c>
      <c r="H50" s="92">
        <v>44775</v>
      </c>
      <c r="I50" s="92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03">
        <f t="shared" si="3"/>
        <v>41597.5</v>
      </c>
    </row>
    <row r="51" spans="2:18" s="16" customFormat="1" ht="38.25" customHeight="1" x14ac:dyDescent="0.2">
      <c r="B51" s="111">
        <v>35</v>
      </c>
      <c r="C51" s="4" t="s">
        <v>205</v>
      </c>
      <c r="D51" s="4" t="s">
        <v>162</v>
      </c>
      <c r="E51" s="4" t="s">
        <v>228</v>
      </c>
      <c r="F51" s="33" t="s">
        <v>117</v>
      </c>
      <c r="G51" s="7" t="s">
        <v>221</v>
      </c>
      <c r="H51" s="92">
        <v>44409</v>
      </c>
      <c r="I51" s="92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03">
        <f t="shared" ref="R51" si="23">(L51-Q51)</f>
        <v>42315.5</v>
      </c>
    </row>
    <row r="52" spans="2:18" s="16" customFormat="1" ht="38.25" customHeight="1" x14ac:dyDescent="0.2">
      <c r="B52" s="111">
        <v>36</v>
      </c>
      <c r="C52" s="4" t="s">
        <v>230</v>
      </c>
      <c r="D52" s="4" t="s">
        <v>162</v>
      </c>
      <c r="E52" s="4" t="s">
        <v>308</v>
      </c>
      <c r="F52" s="33" t="s">
        <v>117</v>
      </c>
      <c r="G52" s="7" t="s">
        <v>221</v>
      </c>
      <c r="H52" s="92">
        <v>44410</v>
      </c>
      <c r="I52" s="92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03">
        <f t="shared" si="3"/>
        <v>42215.5</v>
      </c>
    </row>
    <row r="53" spans="2:18" s="16" customFormat="1" ht="38.25" customHeight="1" x14ac:dyDescent="0.2">
      <c r="B53" s="111">
        <v>37</v>
      </c>
      <c r="C53" s="4" t="s">
        <v>248</v>
      </c>
      <c r="D53" s="4" t="s">
        <v>162</v>
      </c>
      <c r="E53" s="4" t="s">
        <v>207</v>
      </c>
      <c r="F53" s="33" t="s">
        <v>117</v>
      </c>
      <c r="G53" s="7" t="s">
        <v>221</v>
      </c>
      <c r="H53" s="92">
        <v>44415</v>
      </c>
      <c r="I53" s="7" t="s">
        <v>338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03">
        <f t="shared" si="3"/>
        <v>42215.5</v>
      </c>
    </row>
    <row r="54" spans="2:18" s="16" customFormat="1" ht="38.25" customHeight="1" x14ac:dyDescent="0.2">
      <c r="B54" s="111">
        <v>38</v>
      </c>
      <c r="C54" s="4" t="s">
        <v>140</v>
      </c>
      <c r="D54" s="4" t="s">
        <v>172</v>
      </c>
      <c r="E54" s="4" t="s">
        <v>310</v>
      </c>
      <c r="F54" s="33" t="s">
        <v>117</v>
      </c>
      <c r="G54" s="7" t="s">
        <v>221</v>
      </c>
      <c r="H54" s="92">
        <v>44137</v>
      </c>
      <c r="I54" s="92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03">
        <f t="shared" si="3"/>
        <v>60369.520000000004</v>
      </c>
    </row>
    <row r="55" spans="2:18" s="16" customFormat="1" ht="38.25" customHeight="1" x14ac:dyDescent="0.2">
      <c r="B55" s="111">
        <v>39</v>
      </c>
      <c r="C55" s="4" t="s">
        <v>254</v>
      </c>
      <c r="D55" s="4" t="s">
        <v>172</v>
      </c>
      <c r="E55" s="4" t="s">
        <v>311</v>
      </c>
      <c r="F55" s="33" t="s">
        <v>117</v>
      </c>
      <c r="G55" s="7" t="s">
        <v>221</v>
      </c>
      <c r="H55" s="92">
        <v>44417</v>
      </c>
      <c r="I55" s="92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03">
        <f t="shared" si="3"/>
        <v>42215.5</v>
      </c>
    </row>
    <row r="56" spans="2:18" s="16" customFormat="1" ht="38.25" customHeight="1" x14ac:dyDescent="0.2">
      <c r="B56" s="111">
        <v>40</v>
      </c>
      <c r="C56" s="4" t="s">
        <v>282</v>
      </c>
      <c r="D56" s="4" t="s">
        <v>172</v>
      </c>
      <c r="E56" s="4" t="s">
        <v>312</v>
      </c>
      <c r="F56" s="33" t="s">
        <v>117</v>
      </c>
      <c r="G56" s="7" t="s">
        <v>221</v>
      </c>
      <c r="H56" s="92">
        <v>44621</v>
      </c>
      <c r="I56" s="92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03">
        <f t="shared" si="3"/>
        <v>41067.17</v>
      </c>
    </row>
    <row r="57" spans="2:18" s="16" customFormat="1" ht="38.25" customHeight="1" x14ac:dyDescent="0.2">
      <c r="B57" s="111">
        <v>41</v>
      </c>
      <c r="C57" s="4" t="s">
        <v>284</v>
      </c>
      <c r="D57" s="4" t="s">
        <v>172</v>
      </c>
      <c r="E57" s="4" t="s">
        <v>312</v>
      </c>
      <c r="F57" s="33" t="s">
        <v>117</v>
      </c>
      <c r="G57" s="7" t="s">
        <v>222</v>
      </c>
      <c r="H57" s="92">
        <v>44621</v>
      </c>
      <c r="I57" s="92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03">
        <f t="shared" si="3"/>
        <v>41167.17</v>
      </c>
    </row>
    <row r="58" spans="2:18" s="16" customFormat="1" ht="38.25" customHeight="1" x14ac:dyDescent="0.2">
      <c r="B58" s="111">
        <v>42</v>
      </c>
      <c r="C58" s="4" t="s">
        <v>313</v>
      </c>
      <c r="D58" s="4" t="s">
        <v>172</v>
      </c>
      <c r="E58" s="4" t="s">
        <v>312</v>
      </c>
      <c r="F58" s="33" t="s">
        <v>117</v>
      </c>
      <c r="G58" s="7" t="s">
        <v>222</v>
      </c>
      <c r="H58" s="92">
        <v>44621</v>
      </c>
      <c r="I58" s="92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03">
        <f t="shared" si="3"/>
        <v>41067.17</v>
      </c>
    </row>
    <row r="59" spans="2:18" s="16" customFormat="1" ht="38.25" customHeight="1" x14ac:dyDescent="0.2">
      <c r="B59" s="111">
        <v>43</v>
      </c>
      <c r="C59" s="4" t="s">
        <v>121</v>
      </c>
      <c r="D59" s="4" t="s">
        <v>362</v>
      </c>
      <c r="E59" s="4" t="s">
        <v>361</v>
      </c>
      <c r="F59" s="33" t="s">
        <v>117</v>
      </c>
      <c r="G59" s="7" t="s">
        <v>221</v>
      </c>
      <c r="H59" s="92">
        <v>44562</v>
      </c>
      <c r="I59" s="92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03">
        <f t="shared" si="3"/>
        <v>95973.13</v>
      </c>
    </row>
    <row r="60" spans="2:18" s="16" customFormat="1" ht="38.25" customHeight="1" x14ac:dyDescent="0.2">
      <c r="B60" s="111">
        <v>44</v>
      </c>
      <c r="C60" s="4" t="s">
        <v>120</v>
      </c>
      <c r="D60" s="4" t="s">
        <v>363</v>
      </c>
      <c r="E60" s="4" t="s">
        <v>314</v>
      </c>
      <c r="F60" s="33" t="s">
        <v>117</v>
      </c>
      <c r="G60" s="7" t="s">
        <v>221</v>
      </c>
      <c r="H60" s="92">
        <v>44774</v>
      </c>
      <c r="I60" s="92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03">
        <f t="shared" si="3"/>
        <v>67746.13</v>
      </c>
    </row>
    <row r="61" spans="2:18" s="16" customFormat="1" ht="38.25" customHeight="1" x14ac:dyDescent="0.2">
      <c r="B61" s="111">
        <v>45</v>
      </c>
      <c r="C61" s="4" t="s">
        <v>141</v>
      </c>
      <c r="D61" s="4" t="s">
        <v>363</v>
      </c>
      <c r="E61" s="4" t="s">
        <v>315</v>
      </c>
      <c r="F61" s="33" t="s">
        <v>117</v>
      </c>
      <c r="G61" s="7" t="s">
        <v>222</v>
      </c>
      <c r="H61" s="92">
        <v>44409</v>
      </c>
      <c r="I61" s="92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03">
        <f t="shared" si="3"/>
        <v>45166</v>
      </c>
    </row>
    <row r="62" spans="2:18" s="16" customFormat="1" ht="38.25" customHeight="1" x14ac:dyDescent="0.2">
      <c r="B62" s="111">
        <v>46</v>
      </c>
      <c r="C62" s="4" t="s">
        <v>316</v>
      </c>
      <c r="D62" s="4" t="s">
        <v>363</v>
      </c>
      <c r="E62" s="4" t="s">
        <v>317</v>
      </c>
      <c r="F62" s="33" t="s">
        <v>117</v>
      </c>
      <c r="G62" s="7" t="s">
        <v>221</v>
      </c>
      <c r="H62" s="92">
        <v>44409</v>
      </c>
      <c r="I62" s="92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03">
        <f t="shared" si="3"/>
        <v>74802.880000000005</v>
      </c>
    </row>
    <row r="63" spans="2:18" s="16" customFormat="1" ht="38.25" customHeight="1" x14ac:dyDescent="0.2">
      <c r="B63" s="111">
        <v>47</v>
      </c>
      <c r="C63" s="4" t="s">
        <v>203</v>
      </c>
      <c r="D63" s="4" t="s">
        <v>363</v>
      </c>
      <c r="E63" s="4" t="s">
        <v>364</v>
      </c>
      <c r="F63" s="33" t="s">
        <v>117</v>
      </c>
      <c r="G63" s="7" t="s">
        <v>222</v>
      </c>
      <c r="H63" s="92">
        <v>44409</v>
      </c>
      <c r="I63" s="92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03">
        <f t="shared" si="3"/>
        <v>46920</v>
      </c>
    </row>
    <row r="64" spans="2:18" s="16" customFormat="1" ht="38.25" customHeight="1" x14ac:dyDescent="0.2">
      <c r="B64" s="111">
        <v>48</v>
      </c>
      <c r="C64" s="4" t="s">
        <v>257</v>
      </c>
      <c r="D64" s="4" t="s">
        <v>363</v>
      </c>
      <c r="E64" s="4" t="s">
        <v>364</v>
      </c>
      <c r="F64" s="33" t="s">
        <v>117</v>
      </c>
      <c r="G64" s="7" t="s">
        <v>221</v>
      </c>
      <c r="H64" s="7" t="s">
        <v>339</v>
      </c>
      <c r="I64" s="92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03">
        <f t="shared" si="3"/>
        <v>46214.33</v>
      </c>
    </row>
    <row r="65" spans="1:21" s="16" customFormat="1" ht="38.25" customHeight="1" x14ac:dyDescent="0.2">
      <c r="B65" s="111">
        <v>49</v>
      </c>
      <c r="C65" s="4" t="s">
        <v>258</v>
      </c>
      <c r="D65" s="4" t="s">
        <v>363</v>
      </c>
      <c r="E65" s="4" t="s">
        <v>364</v>
      </c>
      <c r="F65" s="33" t="s">
        <v>117</v>
      </c>
      <c r="G65" s="7" t="s">
        <v>221</v>
      </c>
      <c r="H65" s="92">
        <v>44473</v>
      </c>
      <c r="I65" s="92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03">
        <f t="shared" si="3"/>
        <v>45066.729999999996</v>
      </c>
    </row>
    <row r="66" spans="1:21" s="16" customFormat="1" ht="38.25" customHeight="1" x14ac:dyDescent="0.2">
      <c r="B66" s="111">
        <v>50</v>
      </c>
      <c r="C66" s="4" t="s">
        <v>143</v>
      </c>
      <c r="D66" s="4" t="s">
        <v>365</v>
      </c>
      <c r="E66" s="4" t="s">
        <v>249</v>
      </c>
      <c r="F66" s="33" t="s">
        <v>117</v>
      </c>
      <c r="G66" s="7" t="s">
        <v>221</v>
      </c>
      <c r="H66" s="92">
        <v>44409</v>
      </c>
      <c r="I66" s="92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03">
        <f t="shared" si="3"/>
        <v>54605.919999999998</v>
      </c>
    </row>
    <row r="67" spans="1:21" s="16" customFormat="1" ht="38.25" customHeight="1" x14ac:dyDescent="0.2">
      <c r="B67" s="111">
        <v>51</v>
      </c>
      <c r="C67" s="4" t="s">
        <v>142</v>
      </c>
      <c r="D67" s="4" t="s">
        <v>365</v>
      </c>
      <c r="E67" s="4" t="s">
        <v>249</v>
      </c>
      <c r="F67" s="33" t="s">
        <v>117</v>
      </c>
      <c r="G67" s="7" t="s">
        <v>221</v>
      </c>
      <c r="H67" s="92">
        <v>44137</v>
      </c>
      <c r="I67" s="92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03">
        <f t="shared" si="3"/>
        <v>53605.919999999998</v>
      </c>
    </row>
    <row r="68" spans="1:21" s="16" customFormat="1" ht="38.25" customHeight="1" x14ac:dyDescent="0.2">
      <c r="B68" s="111">
        <v>52</v>
      </c>
      <c r="C68" s="4" t="s">
        <v>132</v>
      </c>
      <c r="D68" s="4" t="s">
        <v>365</v>
      </c>
      <c r="E68" s="4" t="s">
        <v>319</v>
      </c>
      <c r="F68" s="33" t="s">
        <v>117</v>
      </c>
      <c r="G68" s="7" t="s">
        <v>221</v>
      </c>
      <c r="H68" s="92">
        <v>44562</v>
      </c>
      <c r="I68" s="92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03">
        <f t="shared" si="3"/>
        <v>83198.38</v>
      </c>
    </row>
    <row r="69" spans="1:21" s="16" customFormat="1" ht="38.25" customHeight="1" x14ac:dyDescent="0.2">
      <c r="B69" s="111">
        <v>53</v>
      </c>
      <c r="C69" s="4" t="s">
        <v>131</v>
      </c>
      <c r="D69" s="4" t="s">
        <v>365</v>
      </c>
      <c r="E69" s="4" t="s">
        <v>318</v>
      </c>
      <c r="F69" s="33" t="s">
        <v>117</v>
      </c>
      <c r="G69" s="7" t="s">
        <v>222</v>
      </c>
      <c r="H69" s="92">
        <v>44409</v>
      </c>
      <c r="I69" s="92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03">
        <f t="shared" si="3"/>
        <v>56605.919999999998</v>
      </c>
    </row>
    <row r="70" spans="1:21" s="16" customFormat="1" ht="38.25" customHeight="1" x14ac:dyDescent="0.2">
      <c r="B70" s="111">
        <v>54</v>
      </c>
      <c r="C70" s="4" t="s">
        <v>320</v>
      </c>
      <c r="D70" s="4" t="s">
        <v>365</v>
      </c>
      <c r="E70" s="4" t="s">
        <v>321</v>
      </c>
      <c r="F70" s="33" t="s">
        <v>117</v>
      </c>
      <c r="G70" s="7" t="s">
        <v>221</v>
      </c>
      <c r="H70" s="92">
        <v>44511</v>
      </c>
      <c r="I70" s="92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03">
        <f t="shared" si="3"/>
        <v>56605.919999999998</v>
      </c>
    </row>
    <row r="71" spans="1:21" s="16" customFormat="1" ht="38.25" customHeight="1" x14ac:dyDescent="0.2">
      <c r="B71" s="111">
        <v>55</v>
      </c>
      <c r="C71" s="4" t="s">
        <v>250</v>
      </c>
      <c r="D71" s="4" t="s">
        <v>365</v>
      </c>
      <c r="E71" s="4" t="s">
        <v>318</v>
      </c>
      <c r="F71" s="33" t="s">
        <v>117</v>
      </c>
      <c r="G71" s="7" t="s">
        <v>221</v>
      </c>
      <c r="H71" s="92">
        <v>44409</v>
      </c>
      <c r="I71" s="92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03">
        <f t="shared" si="3"/>
        <v>61033.5</v>
      </c>
    </row>
    <row r="72" spans="1:21" s="16" customFormat="1" ht="38.25" customHeight="1" x14ac:dyDescent="0.2">
      <c r="B72" s="111">
        <v>56</v>
      </c>
      <c r="C72" s="97" t="s">
        <v>251</v>
      </c>
      <c r="D72" s="97" t="s">
        <v>365</v>
      </c>
      <c r="E72" s="97" t="s">
        <v>318</v>
      </c>
      <c r="F72" s="55" t="s">
        <v>117</v>
      </c>
      <c r="G72" s="98" t="s">
        <v>222</v>
      </c>
      <c r="H72" s="99">
        <v>44416</v>
      </c>
      <c r="I72" s="99">
        <v>44600</v>
      </c>
      <c r="J72" s="100">
        <v>65000</v>
      </c>
      <c r="K72" s="101">
        <v>0</v>
      </c>
      <c r="L72" s="100">
        <v>65000</v>
      </c>
      <c r="M72" s="100">
        <v>1865.5</v>
      </c>
      <c r="N72" s="100">
        <v>0</v>
      </c>
      <c r="O72" s="100">
        <v>1976</v>
      </c>
      <c r="P72" s="100">
        <v>125</v>
      </c>
      <c r="Q72" s="100">
        <f t="shared" ref="Q72" si="24">SUM(M72:P72)</f>
        <v>3966.5</v>
      </c>
      <c r="R72" s="104">
        <f t="shared" ref="R72" si="25">(L72-Q72)</f>
        <v>61033.5</v>
      </c>
    </row>
    <row r="73" spans="1:21" s="16" customFormat="1" ht="38.25" customHeight="1" x14ac:dyDescent="0.2">
      <c r="B73" s="111">
        <v>57</v>
      </c>
      <c r="C73" s="97" t="s">
        <v>350</v>
      </c>
      <c r="D73" s="4" t="s">
        <v>192</v>
      </c>
      <c r="E73" s="97" t="s">
        <v>315</v>
      </c>
      <c r="F73" s="33" t="s">
        <v>117</v>
      </c>
      <c r="G73" s="98" t="s">
        <v>222</v>
      </c>
      <c r="H73" s="99">
        <v>44652</v>
      </c>
      <c r="I73" s="99">
        <v>44835</v>
      </c>
      <c r="J73" s="100">
        <v>50000</v>
      </c>
      <c r="K73" s="101">
        <v>0</v>
      </c>
      <c r="L73" s="100">
        <v>50000</v>
      </c>
      <c r="M73" s="100">
        <v>1435</v>
      </c>
      <c r="N73" s="100">
        <v>1854</v>
      </c>
      <c r="O73" s="100">
        <v>1520</v>
      </c>
      <c r="P73" s="100">
        <v>25</v>
      </c>
      <c r="Q73" s="100">
        <f>SUM(M73:P73)</f>
        <v>4834</v>
      </c>
      <c r="R73" s="104">
        <f>(L73-Q73)</f>
        <v>45166</v>
      </c>
    </row>
    <row r="74" spans="1:21" s="16" customFormat="1" ht="38.25" customHeight="1" x14ac:dyDescent="0.2">
      <c r="B74" s="111">
        <v>58</v>
      </c>
      <c r="C74" s="97" t="s">
        <v>351</v>
      </c>
      <c r="D74" s="4" t="s">
        <v>192</v>
      </c>
      <c r="E74" s="97" t="s">
        <v>315</v>
      </c>
      <c r="F74" s="33" t="s">
        <v>117</v>
      </c>
      <c r="G74" s="98" t="s">
        <v>221</v>
      </c>
      <c r="H74" s="99">
        <v>44652</v>
      </c>
      <c r="I74" s="99">
        <v>44835</v>
      </c>
      <c r="J74" s="100">
        <v>50000</v>
      </c>
      <c r="K74" s="101">
        <v>0</v>
      </c>
      <c r="L74" s="100">
        <v>50000</v>
      </c>
      <c r="M74" s="100">
        <v>1435</v>
      </c>
      <c r="N74" s="100">
        <v>1854</v>
      </c>
      <c r="O74" s="100">
        <v>1520</v>
      </c>
      <c r="P74" s="100">
        <v>125</v>
      </c>
      <c r="Q74" s="100">
        <f>SUM(M74:P74)</f>
        <v>4934</v>
      </c>
      <c r="R74" s="104">
        <f>(L74-Q74)</f>
        <v>45066</v>
      </c>
    </row>
    <row r="75" spans="1:21" s="16" customFormat="1" ht="38.25" customHeight="1" x14ac:dyDescent="0.2">
      <c r="B75" s="111">
        <v>59</v>
      </c>
      <c r="C75" s="97" t="s">
        <v>352</v>
      </c>
      <c r="D75" s="4" t="s">
        <v>192</v>
      </c>
      <c r="E75" s="97" t="s">
        <v>315</v>
      </c>
      <c r="F75" s="33" t="s">
        <v>117</v>
      </c>
      <c r="G75" s="98" t="s">
        <v>222</v>
      </c>
      <c r="H75" s="99">
        <v>44652</v>
      </c>
      <c r="I75" s="99">
        <v>44835</v>
      </c>
      <c r="J75" s="100">
        <v>50000</v>
      </c>
      <c r="K75" s="101">
        <v>0</v>
      </c>
      <c r="L75" s="100">
        <v>50000</v>
      </c>
      <c r="M75" s="100">
        <v>1435</v>
      </c>
      <c r="N75" s="100">
        <v>1854</v>
      </c>
      <c r="O75" s="100">
        <v>1520</v>
      </c>
      <c r="P75" s="100">
        <v>125</v>
      </c>
      <c r="Q75" s="100">
        <f>SUM(M75:P75)</f>
        <v>4934</v>
      </c>
      <c r="R75" s="104">
        <f>(L75-Q75)</f>
        <v>45066</v>
      </c>
    </row>
    <row r="76" spans="1:21" s="16" customFormat="1" ht="38.25" customHeight="1" thickBot="1" x14ac:dyDescent="0.25">
      <c r="B76" s="111">
        <v>60</v>
      </c>
      <c r="C76" s="97" t="s">
        <v>353</v>
      </c>
      <c r="D76" s="4" t="s">
        <v>192</v>
      </c>
      <c r="E76" s="97" t="s">
        <v>315</v>
      </c>
      <c r="F76" s="33" t="s">
        <v>117</v>
      </c>
      <c r="G76" s="98" t="s">
        <v>222</v>
      </c>
      <c r="H76" s="99">
        <v>44652</v>
      </c>
      <c r="I76" s="99">
        <v>44835</v>
      </c>
      <c r="J76" s="100">
        <v>50000</v>
      </c>
      <c r="K76" s="101">
        <v>0</v>
      </c>
      <c r="L76" s="100">
        <v>50000</v>
      </c>
      <c r="M76" s="100">
        <v>1435</v>
      </c>
      <c r="N76" s="100">
        <v>1854</v>
      </c>
      <c r="O76" s="100">
        <v>1520</v>
      </c>
      <c r="P76" s="100">
        <v>25</v>
      </c>
      <c r="Q76" s="100">
        <f>SUM(M76:P76)</f>
        <v>4834</v>
      </c>
      <c r="R76" s="104">
        <f>(L76-Q76)</f>
        <v>45166</v>
      </c>
    </row>
    <row r="77" spans="1:21" s="16" customFormat="1" ht="38.25" customHeight="1" x14ac:dyDescent="0.2">
      <c r="B77" s="111">
        <v>61</v>
      </c>
      <c r="C77" s="113" t="s">
        <v>195</v>
      </c>
      <c r="D77" s="113" t="s">
        <v>285</v>
      </c>
      <c r="E77" s="113" t="s">
        <v>330</v>
      </c>
      <c r="F77" s="113" t="s">
        <v>117</v>
      </c>
      <c r="G77" s="114" t="s">
        <v>222</v>
      </c>
      <c r="H77" s="93">
        <v>44564</v>
      </c>
      <c r="I77" s="95">
        <v>44569</v>
      </c>
      <c r="J77" s="65">
        <v>100000</v>
      </c>
      <c r="K77" s="65">
        <v>0</v>
      </c>
      <c r="L77" s="65">
        <v>100000</v>
      </c>
      <c r="M77" s="65">
        <v>2870</v>
      </c>
      <c r="N77" s="65">
        <v>12105.37</v>
      </c>
      <c r="O77" s="65">
        <v>3040</v>
      </c>
      <c r="P77" s="65">
        <v>25</v>
      </c>
      <c r="Q77" s="65">
        <f>SUM(M77:P77)</f>
        <v>18040.370000000003</v>
      </c>
      <c r="R77" s="102">
        <f>(L77-Q77)</f>
        <v>81959.63</v>
      </c>
    </row>
    <row r="78" spans="1:21" ht="25.5" customHeight="1" thickBot="1" x14ac:dyDescent="0.25">
      <c r="B78" s="218" t="s">
        <v>65</v>
      </c>
      <c r="C78" s="219"/>
      <c r="D78" s="219"/>
      <c r="E78" s="219"/>
      <c r="F78" s="219"/>
      <c r="G78" s="219"/>
      <c r="H78" s="219"/>
      <c r="I78" s="220"/>
      <c r="J78" s="115">
        <f t="shared" ref="J78:R78" si="26">SUM(J17:J77)</f>
        <v>4624000</v>
      </c>
      <c r="K78" s="115">
        <f t="shared" si="26"/>
        <v>0</v>
      </c>
      <c r="L78" s="115">
        <f t="shared" si="26"/>
        <v>4624000</v>
      </c>
      <c r="M78" s="115">
        <f t="shared" si="26"/>
        <v>132708.79999999999</v>
      </c>
      <c r="N78" s="115">
        <f t="shared" si="26"/>
        <v>415335.79000000004</v>
      </c>
      <c r="O78" s="115">
        <f t="shared" si="26"/>
        <v>140569.60000000001</v>
      </c>
      <c r="P78" s="115">
        <f t="shared" si="26"/>
        <v>40512.199999999997</v>
      </c>
      <c r="Q78" s="115">
        <f t="shared" si="26"/>
        <v>729126.38999999966</v>
      </c>
      <c r="R78" s="116">
        <f t="shared" si="26"/>
        <v>3894873.6099999985</v>
      </c>
      <c r="S78" s="16"/>
      <c r="T78" s="16"/>
      <c r="U78" s="16"/>
    </row>
    <row r="79" spans="1:2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O79" s="16"/>
      <c r="P79" s="16"/>
      <c r="Q79" s="16"/>
      <c r="R79" s="16"/>
      <c r="S79" s="16"/>
      <c r="T79" s="16"/>
      <c r="U79" s="16"/>
    </row>
    <row r="80" spans="1:2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O80" s="16"/>
      <c r="P80" s="16"/>
      <c r="Q80" s="16"/>
      <c r="R80" s="16"/>
      <c r="S80" s="16"/>
      <c r="T80" s="16"/>
      <c r="U80" s="16"/>
    </row>
    <row r="81" spans="1:21" ht="14.25" x14ac:dyDescent="0.2">
      <c r="A81" s="16"/>
      <c r="B81" s="16"/>
      <c r="C81" s="16"/>
      <c r="D81" s="26" t="s">
        <v>269</v>
      </c>
      <c r="E81" s="27"/>
      <c r="F81" s="26"/>
      <c r="G81" s="216" t="s">
        <v>271</v>
      </c>
      <c r="H81" s="216"/>
      <c r="I81" s="216"/>
      <c r="J81" s="216"/>
      <c r="K81" s="27"/>
      <c r="L81" s="28"/>
      <c r="M81" s="27"/>
      <c r="N81" s="216" t="s">
        <v>271</v>
      </c>
      <c r="O81" s="216"/>
      <c r="P81" s="16"/>
      <c r="Q81" s="16"/>
      <c r="R81" s="16"/>
      <c r="S81" s="16"/>
      <c r="T81" s="16"/>
      <c r="U81" s="16"/>
    </row>
    <row r="82" spans="1:21" ht="14.25" x14ac:dyDescent="0.2">
      <c r="A82" s="16"/>
      <c r="B82" s="16"/>
      <c r="C82" s="16"/>
      <c r="D82" s="26"/>
      <c r="E82" s="27"/>
      <c r="F82" s="26"/>
      <c r="G82" s="27"/>
      <c r="H82" s="27"/>
      <c r="I82" s="27"/>
      <c r="J82" s="26"/>
      <c r="K82" s="27"/>
      <c r="L82" s="27"/>
      <c r="M82" s="27"/>
      <c r="N82" s="27"/>
      <c r="O82" s="216"/>
      <c r="P82" s="216"/>
      <c r="Q82" s="27"/>
      <c r="R82" s="16"/>
      <c r="S82" s="16"/>
      <c r="T82" s="16"/>
      <c r="U82" s="16"/>
    </row>
    <row r="83" spans="1:21" ht="14.25" x14ac:dyDescent="0.2">
      <c r="A83" s="16"/>
      <c r="B83" s="16"/>
      <c r="C83" s="16"/>
      <c r="D83" s="29"/>
      <c r="E83" s="27"/>
      <c r="F83" s="30"/>
      <c r="G83" s="29"/>
      <c r="H83" s="29"/>
      <c r="I83" s="29"/>
      <c r="J83" s="31"/>
      <c r="K83" s="29"/>
      <c r="L83" s="28"/>
      <c r="M83" s="29"/>
      <c r="N83" s="29"/>
      <c r="O83" s="29"/>
      <c r="P83" s="29"/>
      <c r="Q83" s="27"/>
      <c r="R83" s="16"/>
      <c r="S83" s="16"/>
      <c r="T83" s="16"/>
      <c r="U83" s="16"/>
    </row>
    <row r="84" spans="1:21" ht="14.25" x14ac:dyDescent="0.2">
      <c r="A84" s="16"/>
      <c r="B84" s="16"/>
      <c r="C84" s="16"/>
      <c r="D84" s="22" t="s">
        <v>270</v>
      </c>
      <c r="E84" s="27"/>
      <c r="F84" s="221" t="s">
        <v>273</v>
      </c>
      <c r="G84" s="221"/>
      <c r="H84" s="221"/>
      <c r="I84" s="221"/>
      <c r="J84" s="221"/>
      <c r="K84" s="221"/>
      <c r="L84" s="27"/>
      <c r="M84" s="221" t="s">
        <v>272</v>
      </c>
      <c r="N84" s="221"/>
      <c r="O84" s="221"/>
      <c r="P84" s="221"/>
      <c r="Q84" s="27"/>
      <c r="R84" s="16"/>
      <c r="S84" s="16"/>
      <c r="T84" s="16"/>
      <c r="U84" s="16"/>
    </row>
    <row r="85" spans="1:21" ht="14.25" x14ac:dyDescent="0.2">
      <c r="A85" s="16"/>
      <c r="B85" s="16"/>
      <c r="C85" s="16"/>
      <c r="D85" s="16"/>
      <c r="E85" s="27"/>
      <c r="F85" s="26"/>
      <c r="G85" s="27"/>
      <c r="H85" s="27"/>
      <c r="I85" s="27"/>
      <c r="J85" s="16"/>
      <c r="K85" s="27"/>
      <c r="L85" s="27"/>
      <c r="M85" s="27"/>
      <c r="N85" s="27"/>
      <c r="O85" s="27"/>
      <c r="P85" s="27"/>
      <c r="Q85" s="27"/>
      <c r="R85" s="16"/>
      <c r="S85" s="16"/>
      <c r="T85" s="16"/>
      <c r="U85" s="16"/>
    </row>
    <row r="86" spans="1:21" ht="14.25" x14ac:dyDescent="0.2">
      <c r="A86" s="16"/>
      <c r="B86" s="16"/>
      <c r="C86" s="16"/>
      <c r="D86" s="16"/>
      <c r="E86" s="27"/>
      <c r="F86" s="26"/>
      <c r="G86" s="27"/>
      <c r="H86" s="27"/>
      <c r="I86" s="27"/>
      <c r="J86" s="28"/>
      <c r="K86" s="27"/>
      <c r="L86" s="27"/>
      <c r="M86" s="27"/>
      <c r="N86" s="27"/>
      <c r="O86" s="27"/>
      <c r="P86" s="27"/>
      <c r="Q86" s="27"/>
      <c r="R86" s="16"/>
      <c r="S86" s="16"/>
      <c r="T86" s="16"/>
      <c r="U86" s="16"/>
    </row>
    <row r="87" spans="1:21" ht="14.25" x14ac:dyDescent="0.2">
      <c r="A87" s="16"/>
      <c r="B87" s="16"/>
      <c r="C87" s="16"/>
      <c r="D87" s="26"/>
      <c r="E87" s="27"/>
      <c r="F87" s="26"/>
      <c r="G87" s="27"/>
      <c r="H87" s="27"/>
      <c r="I87" s="27"/>
      <c r="J87" s="26"/>
      <c r="K87" s="27"/>
      <c r="L87" s="27"/>
      <c r="M87" s="27"/>
      <c r="N87" s="27"/>
      <c r="O87" s="216"/>
      <c r="P87" s="216"/>
      <c r="Q87" s="27"/>
      <c r="R87" s="16"/>
      <c r="S87" s="16"/>
      <c r="T87" s="16"/>
      <c r="U87" s="16"/>
    </row>
    <row r="88" spans="1:21" ht="14.25" x14ac:dyDescent="0.2">
      <c r="A88" s="16"/>
      <c r="B88" s="16"/>
      <c r="C88" s="1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6"/>
      <c r="S88" s="16"/>
      <c r="T88" s="16"/>
      <c r="U88" s="16"/>
    </row>
    <row r="89" spans="1:21" ht="14.25" x14ac:dyDescent="0.2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7"/>
      <c r="O89" s="20"/>
      <c r="P89" s="20"/>
      <c r="Q89" s="20"/>
    </row>
  </sheetData>
  <mergeCells count="12">
    <mergeCell ref="O82:P82"/>
    <mergeCell ref="F84:K84"/>
    <mergeCell ref="M84:P84"/>
    <mergeCell ref="O87:P87"/>
    <mergeCell ref="B15:T15"/>
    <mergeCell ref="B9:R9"/>
    <mergeCell ref="B10:R10"/>
    <mergeCell ref="B11:R11"/>
    <mergeCell ref="G81:J81"/>
    <mergeCell ref="N81:O81"/>
    <mergeCell ref="E13:K13"/>
    <mergeCell ref="B78:I78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6" customWidth="1"/>
    <col min="2" max="2" width="6.5703125" style="16" customWidth="1"/>
    <col min="3" max="3" width="21.5703125" style="16" customWidth="1"/>
    <col min="4" max="4" width="22.7109375" style="16" customWidth="1"/>
    <col min="5" max="5" width="23.7109375" style="16" customWidth="1"/>
    <col min="6" max="6" width="19.7109375" style="16" bestFit="1" customWidth="1"/>
    <col min="7" max="7" width="15.28515625" style="16" bestFit="1" customWidth="1"/>
    <col min="8" max="8" width="19" style="16" customWidth="1"/>
    <col min="9" max="9" width="11.5703125" style="16"/>
    <col min="10" max="10" width="19.140625" style="16" customWidth="1"/>
    <col min="11" max="12" width="12.140625" style="16" customWidth="1"/>
    <col min="13" max="13" width="14" style="16" bestFit="1" customWidth="1"/>
    <col min="14" max="14" width="13.85546875" style="16" customWidth="1"/>
    <col min="15" max="15" width="15.5703125" style="16" customWidth="1"/>
    <col min="16" max="16" width="16.7109375" style="16" customWidth="1"/>
    <col min="17" max="16384" width="11.5703125" style="16"/>
  </cols>
  <sheetData>
    <row r="5" spans="1:16" x14ac:dyDescent="0.2">
      <c r="C5" s="112"/>
    </row>
    <row r="12" spans="1:16" x14ac:dyDescent="0.2">
      <c r="B12" s="213" t="s">
        <v>344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1:16" ht="9" customHeight="1" x14ac:dyDescent="0.2">
      <c r="B13" s="22"/>
      <c r="C13" s="32"/>
      <c r="D13" s="32"/>
      <c r="E13" s="32"/>
      <c r="F13" s="32"/>
      <c r="G13" s="32"/>
      <c r="H13" s="32"/>
      <c r="J13" s="32"/>
      <c r="L13" s="32"/>
      <c r="M13" s="32"/>
    </row>
    <row r="14" spans="1:16" ht="13.15" customHeight="1" x14ac:dyDescent="0.2">
      <c r="A14" s="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</row>
    <row r="15" spans="1:16" x14ac:dyDescent="0.2">
      <c r="A15" s="23"/>
      <c r="B15" s="24"/>
      <c r="C15" s="24"/>
      <c r="D15" s="24"/>
      <c r="E15" s="24"/>
      <c r="F15" s="96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164</v>
      </c>
      <c r="E18" s="9" t="s">
        <v>45</v>
      </c>
      <c r="F18" s="9" t="s">
        <v>46</v>
      </c>
      <c r="G18" s="6" t="s">
        <v>220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4">
        <v>1</v>
      </c>
      <c r="C19" s="4" t="s">
        <v>126</v>
      </c>
      <c r="D19" s="4" t="s">
        <v>176</v>
      </c>
      <c r="E19" s="4" t="s">
        <v>159</v>
      </c>
      <c r="F19" s="7" t="s">
        <v>117</v>
      </c>
      <c r="G19" s="7" t="s">
        <v>221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7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25" t="s">
        <v>65</v>
      </c>
      <c r="C20" s="226"/>
      <c r="D20" s="226"/>
      <c r="E20" s="226"/>
      <c r="F20" s="226"/>
      <c r="G20" s="226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6"/>
      <c r="H22" s="26"/>
      <c r="M22" s="216"/>
      <c r="N22" s="216"/>
    </row>
    <row r="24" spans="2:16" ht="14.25" x14ac:dyDescent="0.2">
      <c r="D24" s="60" t="s">
        <v>269</v>
      </c>
      <c r="E24" s="27"/>
      <c r="F24" s="26"/>
      <c r="G24" s="27"/>
      <c r="H24" s="216" t="s">
        <v>271</v>
      </c>
      <c r="I24" s="216"/>
      <c r="J24" s="27"/>
      <c r="K24" s="27"/>
      <c r="L24" s="216" t="s">
        <v>271</v>
      </c>
      <c r="M24" s="216"/>
      <c r="N24" s="216"/>
    </row>
    <row r="25" spans="2:16" ht="14.25" x14ac:dyDescent="0.2">
      <c r="D25" s="61"/>
      <c r="E25" s="27"/>
      <c r="F25" s="26"/>
      <c r="G25" s="27"/>
      <c r="H25" s="61"/>
      <c r="I25" s="61"/>
      <c r="J25" s="27"/>
      <c r="K25" s="27"/>
      <c r="L25" s="27"/>
      <c r="M25" s="61"/>
      <c r="N25" s="61"/>
    </row>
    <row r="26" spans="2:16" ht="14.25" x14ac:dyDescent="0.2">
      <c r="D26" s="29"/>
      <c r="E26" s="27"/>
      <c r="F26" s="26"/>
      <c r="G26" s="27"/>
      <c r="H26" s="30"/>
      <c r="I26" s="31"/>
      <c r="J26" s="27"/>
      <c r="K26" s="27"/>
      <c r="L26" s="69"/>
      <c r="M26" s="69"/>
      <c r="N26" s="69"/>
    </row>
    <row r="27" spans="2:16" ht="14.25" x14ac:dyDescent="0.2">
      <c r="D27" s="60" t="s">
        <v>270</v>
      </c>
      <c r="E27" s="27"/>
      <c r="F27" s="26"/>
      <c r="G27" s="27"/>
      <c r="H27" s="216" t="s">
        <v>273</v>
      </c>
      <c r="I27" s="216"/>
      <c r="J27" s="27"/>
      <c r="K27" s="27"/>
      <c r="L27" s="223" t="s">
        <v>272</v>
      </c>
      <c r="M27" s="223"/>
      <c r="N27" s="223"/>
    </row>
    <row r="28" spans="2:16" ht="14.25" x14ac:dyDescent="0.2">
      <c r="E28" s="27"/>
      <c r="F28" s="26"/>
      <c r="G28" s="27"/>
      <c r="I28" s="27"/>
      <c r="J28" s="27"/>
      <c r="K28" s="27"/>
      <c r="L28" s="27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6"/>
      <c r="B1" s="16"/>
      <c r="C1" s="16"/>
      <c r="D1" s="16"/>
      <c r="E1" s="16"/>
      <c r="F1" s="16"/>
      <c r="G1" s="71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16"/>
      <c r="B2" s="16"/>
      <c r="C2" s="16"/>
      <c r="D2" s="16"/>
      <c r="E2" s="16"/>
      <c r="F2" s="16"/>
      <c r="G2" s="71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71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6"/>
      <c r="B4" s="16"/>
      <c r="C4" s="16"/>
      <c r="D4" s="16"/>
      <c r="E4" s="16"/>
      <c r="F4" s="16"/>
      <c r="G4" s="71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A5" s="16"/>
      <c r="B5" s="16"/>
      <c r="C5" s="16"/>
      <c r="D5" s="16"/>
      <c r="E5" s="16"/>
      <c r="F5" s="16"/>
      <c r="G5" s="71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6"/>
      <c r="B6" s="16"/>
      <c r="C6" s="112"/>
      <c r="D6" s="16"/>
      <c r="E6" s="16"/>
      <c r="F6" s="16"/>
      <c r="G6" s="71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6"/>
      <c r="B7" s="21"/>
      <c r="C7" s="16"/>
      <c r="D7" s="16"/>
      <c r="E7" s="16"/>
      <c r="F7" s="71"/>
      <c r="G7" s="71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 s="16"/>
      <c r="B8" s="21"/>
      <c r="C8" s="16"/>
      <c r="D8" s="16"/>
      <c r="E8" s="16"/>
      <c r="F8" s="71"/>
      <c r="G8" s="71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">
      <c r="A9" s="16"/>
      <c r="B9" s="21"/>
      <c r="C9" s="16"/>
      <c r="D9" s="16"/>
      <c r="E9" s="16"/>
      <c r="F9" s="71"/>
      <c r="G9" s="71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16"/>
      <c r="B11" s="214" t="s">
        <v>56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16" ht="15" x14ac:dyDescent="0.25">
      <c r="A12" s="16"/>
      <c r="B12" s="215" t="s">
        <v>345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</row>
    <row r="13" spans="1:16" x14ac:dyDescent="0.2">
      <c r="A13" s="23"/>
      <c r="B13" s="228" t="s">
        <v>268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</row>
    <row r="14" spans="1:16" ht="13.5" thickBot="1" x14ac:dyDescent="0.25">
      <c r="A14" s="16"/>
      <c r="B14" s="21"/>
      <c r="C14" s="32"/>
      <c r="D14" s="32"/>
      <c r="E14" s="16"/>
      <c r="F14" s="36"/>
      <c r="G14" s="36"/>
      <c r="H14" s="32"/>
      <c r="I14" s="32"/>
      <c r="J14" s="32"/>
      <c r="K14" s="16"/>
      <c r="L14" s="32"/>
      <c r="M14" s="16"/>
      <c r="N14" s="32"/>
      <c r="O14" s="32"/>
      <c r="P14" s="16"/>
    </row>
    <row r="15" spans="1:16" ht="26.25" thickBot="1" x14ac:dyDescent="0.25">
      <c r="A15" s="16"/>
      <c r="B15" s="66" t="s">
        <v>50</v>
      </c>
      <c r="C15" s="62" t="s">
        <v>44</v>
      </c>
      <c r="D15" s="62" t="s">
        <v>164</v>
      </c>
      <c r="E15" s="62" t="s">
        <v>45</v>
      </c>
      <c r="F15" s="62" t="s">
        <v>46</v>
      </c>
      <c r="G15" s="62" t="s">
        <v>220</v>
      </c>
      <c r="H15" s="63" t="s">
        <v>79</v>
      </c>
      <c r="I15" s="63" t="s">
        <v>0</v>
      </c>
      <c r="J15" s="63" t="s">
        <v>1</v>
      </c>
      <c r="K15" s="63" t="s">
        <v>2</v>
      </c>
      <c r="L15" s="63" t="s">
        <v>3</v>
      </c>
      <c r="M15" s="63" t="s">
        <v>4</v>
      </c>
      <c r="N15" s="63" t="s">
        <v>5</v>
      </c>
      <c r="O15" s="63" t="s">
        <v>6</v>
      </c>
      <c r="P15" s="64" t="s">
        <v>64</v>
      </c>
    </row>
    <row r="16" spans="1:16" ht="24" customHeight="1" x14ac:dyDescent="0.2">
      <c r="B16" s="73">
        <v>1</v>
      </c>
      <c r="C16" s="74" t="s">
        <v>54</v>
      </c>
      <c r="D16" s="74" t="s">
        <v>176</v>
      </c>
      <c r="E16" s="74" t="s">
        <v>8</v>
      </c>
      <c r="F16" s="74" t="s">
        <v>49</v>
      </c>
      <c r="G16" s="75" t="s">
        <v>221</v>
      </c>
      <c r="H16" s="76">
        <v>5000</v>
      </c>
      <c r="I16" s="77">
        <v>0</v>
      </c>
      <c r="J16" s="76">
        <v>5000</v>
      </c>
      <c r="K16" s="76">
        <v>143.5</v>
      </c>
      <c r="L16" s="76">
        <v>705.67</v>
      </c>
      <c r="M16" s="76">
        <v>152</v>
      </c>
      <c r="N16" s="76">
        <v>0</v>
      </c>
      <c r="O16" s="76">
        <f>SUM(K16:N16)</f>
        <v>1001.17</v>
      </c>
      <c r="P16" s="78">
        <f>(J16-O16)</f>
        <v>3998.83</v>
      </c>
    </row>
    <row r="17" spans="1:16" ht="24" x14ac:dyDescent="0.2">
      <c r="B17" s="79">
        <v>2</v>
      </c>
      <c r="C17" s="80" t="s">
        <v>9</v>
      </c>
      <c r="D17" s="80" t="s">
        <v>176</v>
      </c>
      <c r="E17" s="80" t="s">
        <v>8</v>
      </c>
      <c r="F17" s="80" t="s">
        <v>48</v>
      </c>
      <c r="G17" s="81" t="s">
        <v>221</v>
      </c>
      <c r="H17" s="82">
        <v>5000</v>
      </c>
      <c r="I17" s="84">
        <v>0</v>
      </c>
      <c r="J17" s="82">
        <v>5000</v>
      </c>
      <c r="K17" s="82">
        <v>143.5</v>
      </c>
      <c r="L17" s="82">
        <v>0</v>
      </c>
      <c r="M17" s="82">
        <v>152</v>
      </c>
      <c r="N17" s="82">
        <v>0</v>
      </c>
      <c r="O17" s="82">
        <f t="shared" ref="O17:O27" si="0">SUM(K17:N17)</f>
        <v>295.5</v>
      </c>
      <c r="P17" s="83">
        <f t="shared" ref="P17:P27" si="1">(J17-O17)</f>
        <v>4704.5</v>
      </c>
    </row>
    <row r="18" spans="1:16" s="16" customFormat="1" ht="24" customHeight="1" x14ac:dyDescent="0.2">
      <c r="B18" s="18">
        <v>3</v>
      </c>
      <c r="C18" s="4" t="s">
        <v>116</v>
      </c>
      <c r="D18" s="4" t="s">
        <v>176</v>
      </c>
      <c r="E18" s="4" t="s">
        <v>98</v>
      </c>
      <c r="F18" s="4" t="s">
        <v>49</v>
      </c>
      <c r="G18" s="7" t="s">
        <v>222</v>
      </c>
      <c r="H18" s="3">
        <v>10000</v>
      </c>
      <c r="I18" s="5">
        <v>0</v>
      </c>
      <c r="J18" s="3">
        <v>10000</v>
      </c>
      <c r="K18" s="3">
        <v>287</v>
      </c>
      <c r="L18" s="82">
        <v>0</v>
      </c>
      <c r="M18" s="82">
        <v>304</v>
      </c>
      <c r="N18" s="82">
        <v>0</v>
      </c>
      <c r="O18" s="82">
        <f t="shared" si="0"/>
        <v>591</v>
      </c>
      <c r="P18" s="83">
        <f t="shared" si="1"/>
        <v>9409</v>
      </c>
    </row>
    <row r="19" spans="1:16" s="16" customFormat="1" ht="24" customHeight="1" x14ac:dyDescent="0.2">
      <c r="B19" s="79">
        <v>4</v>
      </c>
      <c r="C19" s="4" t="s">
        <v>111</v>
      </c>
      <c r="D19" s="4" t="s">
        <v>175</v>
      </c>
      <c r="E19" s="4" t="s">
        <v>286</v>
      </c>
      <c r="F19" s="4" t="s">
        <v>59</v>
      </c>
      <c r="G19" s="7" t="s">
        <v>221</v>
      </c>
      <c r="H19" s="3">
        <v>35000</v>
      </c>
      <c r="I19" s="3">
        <v>0</v>
      </c>
      <c r="J19" s="3">
        <v>35000</v>
      </c>
      <c r="K19" s="3">
        <v>1004.5</v>
      </c>
      <c r="L19" s="82">
        <v>8148.24</v>
      </c>
      <c r="M19" s="82">
        <v>1064</v>
      </c>
      <c r="N19" s="82">
        <v>0</v>
      </c>
      <c r="O19" s="82">
        <f t="shared" si="0"/>
        <v>10216.74</v>
      </c>
      <c r="P19" s="83">
        <f t="shared" si="1"/>
        <v>24783.260000000002</v>
      </c>
    </row>
    <row r="20" spans="1:16" s="16" customFormat="1" ht="24" x14ac:dyDescent="0.2">
      <c r="B20" s="18">
        <v>5</v>
      </c>
      <c r="C20" s="4" t="s">
        <v>12</v>
      </c>
      <c r="D20" s="4" t="s">
        <v>163</v>
      </c>
      <c r="E20" s="4" t="s">
        <v>237</v>
      </c>
      <c r="F20" s="4" t="s">
        <v>48</v>
      </c>
      <c r="G20" s="7" t="s">
        <v>221</v>
      </c>
      <c r="H20" s="3">
        <v>30000</v>
      </c>
      <c r="I20" s="5">
        <v>0</v>
      </c>
      <c r="J20" s="3">
        <v>30000</v>
      </c>
      <c r="K20" s="3">
        <v>861</v>
      </c>
      <c r="L20" s="82">
        <v>7056.75</v>
      </c>
      <c r="M20" s="82">
        <v>912</v>
      </c>
      <c r="N20" s="82">
        <v>0</v>
      </c>
      <c r="O20" s="82">
        <f t="shared" si="0"/>
        <v>8829.75</v>
      </c>
      <c r="P20" s="83">
        <f t="shared" si="1"/>
        <v>21170.25</v>
      </c>
    </row>
    <row r="21" spans="1:16" s="16" customFormat="1" ht="24" x14ac:dyDescent="0.2">
      <c r="B21" s="79">
        <v>6</v>
      </c>
      <c r="C21" s="4" t="s">
        <v>85</v>
      </c>
      <c r="D21" s="4" t="s">
        <v>162</v>
      </c>
      <c r="E21" s="4" t="s">
        <v>253</v>
      </c>
      <c r="F21" s="4" t="s">
        <v>49</v>
      </c>
      <c r="G21" s="7" t="s">
        <v>221</v>
      </c>
      <c r="H21" s="3">
        <v>10000</v>
      </c>
      <c r="I21" s="5">
        <v>0</v>
      </c>
      <c r="J21" s="3">
        <v>10000</v>
      </c>
      <c r="K21" s="3">
        <v>287</v>
      </c>
      <c r="L21" s="82">
        <v>0</v>
      </c>
      <c r="M21" s="82">
        <v>304</v>
      </c>
      <c r="N21" s="82">
        <v>0</v>
      </c>
      <c r="O21" s="82">
        <f t="shared" si="0"/>
        <v>591</v>
      </c>
      <c r="P21" s="83">
        <f t="shared" si="1"/>
        <v>9409</v>
      </c>
    </row>
    <row r="22" spans="1:16" s="16" customFormat="1" ht="24" x14ac:dyDescent="0.2">
      <c r="A22" s="19"/>
      <c r="B22" s="18">
        <v>7</v>
      </c>
      <c r="C22" s="4" t="s">
        <v>148</v>
      </c>
      <c r="D22" s="4" t="s">
        <v>172</v>
      </c>
      <c r="E22" s="4" t="s">
        <v>187</v>
      </c>
      <c r="F22" s="4" t="s">
        <v>48</v>
      </c>
      <c r="G22" s="7" t="s">
        <v>221</v>
      </c>
      <c r="H22" s="3">
        <v>50000</v>
      </c>
      <c r="I22" s="3">
        <v>0</v>
      </c>
      <c r="J22" s="3">
        <v>50000</v>
      </c>
      <c r="K22" s="3">
        <v>1435</v>
      </c>
      <c r="L22" s="82">
        <v>10116.36</v>
      </c>
      <c r="M22" s="82">
        <v>1520</v>
      </c>
      <c r="N22" s="82">
        <v>0</v>
      </c>
      <c r="O22" s="82">
        <f t="shared" si="0"/>
        <v>13071.36</v>
      </c>
      <c r="P22" s="83">
        <f t="shared" si="1"/>
        <v>36928.639999999999</v>
      </c>
    </row>
    <row r="23" spans="1:16" s="16" customFormat="1" ht="24" x14ac:dyDescent="0.2">
      <c r="A23" s="19"/>
      <c r="B23" s="79">
        <v>8</v>
      </c>
      <c r="C23" s="4" t="s">
        <v>136</v>
      </c>
      <c r="D23" s="4" t="s">
        <v>172</v>
      </c>
      <c r="E23" s="4" t="s">
        <v>104</v>
      </c>
      <c r="F23" s="4" t="s">
        <v>49</v>
      </c>
      <c r="G23" s="7" t="s">
        <v>221</v>
      </c>
      <c r="H23" s="3">
        <v>10000</v>
      </c>
      <c r="I23" s="3">
        <v>0</v>
      </c>
      <c r="J23" s="3">
        <v>10000</v>
      </c>
      <c r="K23" s="3">
        <v>287</v>
      </c>
      <c r="L23" s="82">
        <v>0</v>
      </c>
      <c r="M23" s="82">
        <v>304</v>
      </c>
      <c r="N23" s="82">
        <v>0</v>
      </c>
      <c r="O23" s="82">
        <f t="shared" si="0"/>
        <v>591</v>
      </c>
      <c r="P23" s="83">
        <f t="shared" si="1"/>
        <v>9409</v>
      </c>
    </row>
    <row r="24" spans="1:16" ht="24" x14ac:dyDescent="0.2">
      <c r="B24" s="18">
        <v>9</v>
      </c>
      <c r="C24" s="80" t="s">
        <v>107</v>
      </c>
      <c r="D24" s="80" t="s">
        <v>172</v>
      </c>
      <c r="E24" s="80" t="s">
        <v>186</v>
      </c>
      <c r="F24" s="80" t="s">
        <v>48</v>
      </c>
      <c r="G24" s="81" t="s">
        <v>221</v>
      </c>
      <c r="H24" s="82">
        <v>105000</v>
      </c>
      <c r="I24" s="84">
        <v>0</v>
      </c>
      <c r="J24" s="82">
        <v>105000</v>
      </c>
      <c r="K24" s="82">
        <v>3013.5</v>
      </c>
      <c r="L24" s="82">
        <v>22448.27</v>
      </c>
      <c r="M24" s="82">
        <v>3192</v>
      </c>
      <c r="N24" s="82">
        <v>0</v>
      </c>
      <c r="O24" s="82">
        <f t="shared" si="0"/>
        <v>28653.77</v>
      </c>
      <c r="P24" s="83">
        <f t="shared" si="1"/>
        <v>76346.23</v>
      </c>
    </row>
    <row r="25" spans="1:16" ht="24" customHeight="1" x14ac:dyDescent="0.2">
      <c r="B25" s="79">
        <v>10</v>
      </c>
      <c r="C25" s="80" t="s">
        <v>77</v>
      </c>
      <c r="D25" s="80" t="s">
        <v>192</v>
      </c>
      <c r="E25" s="80" t="s">
        <v>329</v>
      </c>
      <c r="F25" s="80" t="s">
        <v>48</v>
      </c>
      <c r="G25" s="81" t="s">
        <v>221</v>
      </c>
      <c r="H25" s="82">
        <v>40000</v>
      </c>
      <c r="I25" s="82">
        <v>0</v>
      </c>
      <c r="J25" s="82">
        <v>40000</v>
      </c>
      <c r="K25" s="82">
        <v>1148</v>
      </c>
      <c r="L25" s="82">
        <v>7899.12</v>
      </c>
      <c r="M25" s="82">
        <v>1216</v>
      </c>
      <c r="N25" s="82">
        <v>0</v>
      </c>
      <c r="O25" s="82">
        <f t="shared" si="0"/>
        <v>10263.119999999999</v>
      </c>
      <c r="P25" s="83">
        <f t="shared" si="1"/>
        <v>29736.880000000001</v>
      </c>
    </row>
    <row r="26" spans="1:16" ht="23.25" customHeight="1" x14ac:dyDescent="0.2">
      <c r="B26" s="18">
        <v>11</v>
      </c>
      <c r="C26" s="80" t="s">
        <v>38</v>
      </c>
      <c r="D26" s="80" t="s">
        <v>173</v>
      </c>
      <c r="E26" s="80" t="s">
        <v>255</v>
      </c>
      <c r="F26" s="80" t="s">
        <v>49</v>
      </c>
      <c r="G26" s="81" t="s">
        <v>221</v>
      </c>
      <c r="H26" s="82">
        <v>40000</v>
      </c>
      <c r="I26" s="84">
        <v>0</v>
      </c>
      <c r="J26" s="82">
        <v>40000</v>
      </c>
      <c r="K26" s="82">
        <v>1148</v>
      </c>
      <c r="L26" s="82">
        <v>9409</v>
      </c>
      <c r="M26" s="82">
        <v>1216</v>
      </c>
      <c r="N26" s="82">
        <v>0</v>
      </c>
      <c r="O26" s="82">
        <f t="shared" si="0"/>
        <v>11773</v>
      </c>
      <c r="P26" s="83">
        <f t="shared" si="1"/>
        <v>28227</v>
      </c>
    </row>
    <row r="27" spans="1:16" ht="24.75" thickBot="1" x14ac:dyDescent="0.25">
      <c r="B27" s="85">
        <v>12</v>
      </c>
      <c r="C27" s="86" t="s">
        <v>188</v>
      </c>
      <c r="D27" s="86" t="s">
        <v>173</v>
      </c>
      <c r="E27" s="86" t="s">
        <v>249</v>
      </c>
      <c r="F27" s="86" t="s">
        <v>49</v>
      </c>
      <c r="G27" s="87" t="s">
        <v>221</v>
      </c>
      <c r="H27" s="88">
        <v>15000</v>
      </c>
      <c r="I27" s="89">
        <v>0</v>
      </c>
      <c r="J27" s="88">
        <v>15000</v>
      </c>
      <c r="K27" s="88">
        <v>430.5</v>
      </c>
      <c r="L27" s="88">
        <v>412.98</v>
      </c>
      <c r="M27" s="88">
        <v>456</v>
      </c>
      <c r="N27" s="88">
        <v>0</v>
      </c>
      <c r="O27" s="88">
        <f t="shared" si="0"/>
        <v>1299.48</v>
      </c>
      <c r="P27" s="90">
        <f t="shared" si="1"/>
        <v>13700.52</v>
      </c>
    </row>
    <row r="28" spans="1:16" ht="13.5" thickBot="1" x14ac:dyDescent="0.25">
      <c r="A28" s="16"/>
      <c r="B28" s="229" t="s">
        <v>65</v>
      </c>
      <c r="C28" s="230"/>
      <c r="D28" s="230"/>
      <c r="E28" s="230"/>
      <c r="F28" s="230"/>
      <c r="G28" s="231"/>
      <c r="H28" s="67">
        <f t="shared" ref="H28:P28" si="2">SUM(H16:H27)</f>
        <v>355000</v>
      </c>
      <c r="I28" s="67">
        <f t="shared" si="2"/>
        <v>0</v>
      </c>
      <c r="J28" s="67">
        <f t="shared" si="2"/>
        <v>355000</v>
      </c>
      <c r="K28" s="67">
        <f t="shared" si="2"/>
        <v>10188.5</v>
      </c>
      <c r="L28" s="67">
        <f t="shared" si="2"/>
        <v>66196.39</v>
      </c>
      <c r="M28" s="67">
        <f t="shared" si="2"/>
        <v>10792</v>
      </c>
      <c r="N28" s="67">
        <f t="shared" si="2"/>
        <v>0</v>
      </c>
      <c r="O28" s="67">
        <f t="shared" si="2"/>
        <v>87176.89</v>
      </c>
      <c r="P28" s="68">
        <f t="shared" si="2"/>
        <v>267823.11</v>
      </c>
    </row>
    <row r="29" spans="1:16" x14ac:dyDescent="0.2">
      <c r="A29" s="16"/>
      <c r="B29" s="16"/>
      <c r="C29" s="16"/>
      <c r="D29" s="16"/>
      <c r="E29" s="16"/>
      <c r="F29" s="16"/>
      <c r="G29" s="71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6"/>
      <c r="B30" s="16"/>
      <c r="C30" s="16"/>
      <c r="D30" s="16"/>
      <c r="E30" s="16"/>
      <c r="F30" s="16"/>
      <c r="G30" s="71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4.25" x14ac:dyDescent="0.2">
      <c r="A31" s="16"/>
      <c r="B31" s="16"/>
      <c r="C31" s="16"/>
      <c r="D31" s="70" t="s">
        <v>269</v>
      </c>
      <c r="E31" s="16"/>
      <c r="F31" s="216" t="s">
        <v>271</v>
      </c>
      <c r="G31" s="216"/>
      <c r="H31" s="16"/>
      <c r="I31" s="16"/>
      <c r="J31" s="16"/>
      <c r="K31" s="16"/>
      <c r="L31" s="216" t="s">
        <v>271</v>
      </c>
      <c r="M31" s="216"/>
      <c r="N31" s="216"/>
      <c r="O31" s="16"/>
      <c r="P31" s="16"/>
    </row>
    <row r="32" spans="1:16" ht="14.25" x14ac:dyDescent="0.2">
      <c r="A32" s="16"/>
      <c r="B32" s="16"/>
      <c r="C32" s="16"/>
      <c r="D32" s="16"/>
      <c r="E32" s="27"/>
      <c r="F32" s="70"/>
      <c r="G32" s="71"/>
      <c r="H32" s="16"/>
      <c r="I32" s="16"/>
      <c r="J32" s="16"/>
      <c r="K32" s="27"/>
      <c r="L32" s="27"/>
      <c r="M32" s="27"/>
      <c r="N32" s="27"/>
      <c r="O32" s="16"/>
      <c r="P32" s="16"/>
    </row>
    <row r="33" spans="1:16" ht="14.25" x14ac:dyDescent="0.2">
      <c r="A33" s="16"/>
      <c r="B33" s="16"/>
      <c r="C33" s="16"/>
      <c r="D33" s="29"/>
      <c r="E33" s="27"/>
      <c r="F33" s="72"/>
      <c r="G33" s="31"/>
      <c r="H33" s="28"/>
      <c r="I33" s="16"/>
      <c r="J33" s="16"/>
      <c r="K33" s="27"/>
      <c r="L33" s="227"/>
      <c r="M33" s="227"/>
      <c r="N33" s="227"/>
      <c r="O33" s="27"/>
      <c r="P33" s="27"/>
    </row>
    <row r="34" spans="1:16" ht="14.25" x14ac:dyDescent="0.2">
      <c r="A34" s="16"/>
      <c r="B34" s="16"/>
      <c r="C34" s="16"/>
      <c r="D34" s="70" t="s">
        <v>270</v>
      </c>
      <c r="E34" s="27"/>
      <c r="F34" s="221" t="s">
        <v>273</v>
      </c>
      <c r="G34" s="221"/>
      <c r="H34" s="28"/>
      <c r="I34" s="16"/>
      <c r="J34" s="16"/>
      <c r="K34" s="27"/>
      <c r="L34" s="216" t="s">
        <v>272</v>
      </c>
      <c r="M34" s="216"/>
      <c r="N34" s="216"/>
      <c r="O34" s="27"/>
      <c r="P34" s="27"/>
    </row>
    <row r="35" spans="1:16" ht="14.25" x14ac:dyDescent="0.2">
      <c r="A35" s="16"/>
      <c r="B35" s="16"/>
      <c r="C35" s="16"/>
      <c r="D35" s="16"/>
      <c r="E35" s="27"/>
      <c r="F35" s="70"/>
      <c r="G35" s="71"/>
      <c r="H35" s="16"/>
      <c r="I35" s="16"/>
      <c r="J35" s="16"/>
      <c r="K35" s="27"/>
      <c r="L35" s="27"/>
      <c r="M35" s="27"/>
      <c r="N35" s="27"/>
      <c r="O35" s="16"/>
      <c r="P35" s="16"/>
    </row>
    <row r="36" spans="1:16" ht="14.25" x14ac:dyDescent="0.2">
      <c r="A36" s="16"/>
      <c r="B36" s="16"/>
      <c r="C36" s="16"/>
      <c r="D36" s="16"/>
      <c r="E36" s="27"/>
      <c r="F36" s="70"/>
      <c r="G36" s="71"/>
      <c r="H36" s="16"/>
      <c r="I36" s="16"/>
      <c r="J36" s="16"/>
      <c r="K36" s="27"/>
      <c r="L36" s="27"/>
      <c r="M36" s="27"/>
      <c r="N36" s="27"/>
      <c r="O36" s="16"/>
      <c r="P36" s="16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6" bestFit="1" customWidth="1"/>
    <col min="2" max="2" width="27.5703125" style="16" customWidth="1"/>
    <col min="3" max="3" width="38.42578125" style="16" customWidth="1"/>
    <col min="4" max="4" width="41.28515625" style="16" customWidth="1"/>
    <col min="5" max="5" width="27.7109375" style="16" bestFit="1" customWidth="1"/>
    <col min="6" max="6" width="15.42578125" style="16" bestFit="1" customWidth="1"/>
    <col min="7" max="7" width="23" style="16" bestFit="1" customWidth="1"/>
    <col min="8" max="8" width="19.28515625" style="16" customWidth="1"/>
    <col min="9" max="9" width="18" style="16" bestFit="1" customWidth="1"/>
    <col min="10" max="10" width="17.7109375" style="16" bestFit="1" customWidth="1"/>
    <col min="11" max="11" width="12.140625" style="16" bestFit="1" customWidth="1"/>
    <col min="12" max="12" width="11.28515625" style="16" bestFit="1" customWidth="1"/>
    <col min="13" max="13" width="12.140625" style="16" bestFit="1" customWidth="1"/>
    <col min="14" max="14" width="20.140625" style="16" bestFit="1" customWidth="1"/>
    <col min="15" max="15" width="19.7109375" style="16" bestFit="1" customWidth="1"/>
    <col min="16" max="16" width="12.7109375" style="16" bestFit="1" customWidth="1"/>
    <col min="17" max="16384" width="8.85546875" style="16"/>
  </cols>
  <sheetData>
    <row r="1" spans="1:16" ht="33.6" customHeight="1" thickBot="1" x14ac:dyDescent="0.25">
      <c r="A1" s="37" t="s">
        <v>147</v>
      </c>
      <c r="B1" s="38" t="s">
        <v>44</v>
      </c>
      <c r="C1" s="38" t="s">
        <v>164</v>
      </c>
      <c r="D1" s="38" t="s">
        <v>45</v>
      </c>
      <c r="E1" s="38" t="s">
        <v>46</v>
      </c>
      <c r="F1" s="38" t="s">
        <v>220</v>
      </c>
      <c r="G1" s="38" t="s">
        <v>322</v>
      </c>
      <c r="H1" s="39" t="s">
        <v>138</v>
      </c>
      <c r="I1" s="39" t="s">
        <v>0</v>
      </c>
      <c r="J1" s="39" t="s">
        <v>1</v>
      </c>
      <c r="K1" s="39" t="s">
        <v>2</v>
      </c>
      <c r="L1" s="39" t="s">
        <v>3</v>
      </c>
      <c r="M1" s="39" t="s">
        <v>4</v>
      </c>
      <c r="N1" s="39" t="s">
        <v>5</v>
      </c>
      <c r="O1" s="39" t="s">
        <v>6</v>
      </c>
      <c r="P1" s="40" t="s">
        <v>137</v>
      </c>
    </row>
    <row r="2" spans="1:16" ht="24" x14ac:dyDescent="0.2">
      <c r="A2" s="41">
        <v>1</v>
      </c>
      <c r="B2" s="42" t="s">
        <v>109</v>
      </c>
      <c r="C2" s="42" t="s">
        <v>53</v>
      </c>
      <c r="D2" s="42" t="s">
        <v>184</v>
      </c>
      <c r="E2" s="42" t="s">
        <v>59</v>
      </c>
      <c r="F2" s="43" t="s">
        <v>221</v>
      </c>
      <c r="G2" s="42" t="s">
        <v>323</v>
      </c>
      <c r="H2" s="44">
        <v>150000</v>
      </c>
      <c r="I2" s="45">
        <v>0</v>
      </c>
      <c r="J2" s="44">
        <v>150000</v>
      </c>
      <c r="K2" s="44">
        <f t="shared" ref="K2:K65" si="0">H2*0.0287</f>
        <v>4305</v>
      </c>
      <c r="L2" s="44">
        <v>23529.09</v>
      </c>
      <c r="M2" s="44">
        <v>4560</v>
      </c>
      <c r="N2" s="44">
        <v>1375.12</v>
      </c>
      <c r="O2" s="44">
        <f t="shared" ref="O2:O65" si="1">K2+L2+M2+N2</f>
        <v>33769.21</v>
      </c>
      <c r="P2" s="46">
        <f t="shared" ref="P2:P33" si="2">J2-O2</f>
        <v>116230.79000000001</v>
      </c>
    </row>
    <row r="3" spans="1:16" ht="24" x14ac:dyDescent="0.2">
      <c r="A3" s="47">
        <v>2</v>
      </c>
      <c r="B3" s="33" t="s">
        <v>111</v>
      </c>
      <c r="C3" s="33" t="s">
        <v>53</v>
      </c>
      <c r="D3" s="33" t="s">
        <v>262</v>
      </c>
      <c r="E3" s="33" t="s">
        <v>59</v>
      </c>
      <c r="F3" s="34" t="s">
        <v>221</v>
      </c>
      <c r="G3" s="33" t="s">
        <v>323</v>
      </c>
      <c r="H3" s="48">
        <v>75000</v>
      </c>
      <c r="I3" s="49">
        <v>0</v>
      </c>
      <c r="J3" s="48">
        <v>75000</v>
      </c>
      <c r="K3" s="48">
        <f t="shared" si="0"/>
        <v>2152.5</v>
      </c>
      <c r="L3" s="48">
        <v>6309.38</v>
      </c>
      <c r="M3" s="48">
        <f>H3*0.0304</f>
        <v>2280</v>
      </c>
      <c r="N3" s="48">
        <v>25</v>
      </c>
      <c r="O3" s="48">
        <f t="shared" si="1"/>
        <v>10766.880000000001</v>
      </c>
      <c r="P3" s="50">
        <f t="shared" si="2"/>
        <v>64233.119999999995</v>
      </c>
    </row>
    <row r="4" spans="1:16" ht="24" x14ac:dyDescent="0.2">
      <c r="A4" s="47">
        <v>3</v>
      </c>
      <c r="B4" s="33" t="s">
        <v>112</v>
      </c>
      <c r="C4" s="33" t="s">
        <v>53</v>
      </c>
      <c r="D4" s="33" t="s">
        <v>262</v>
      </c>
      <c r="E4" s="33" t="s">
        <v>59</v>
      </c>
      <c r="F4" s="34" t="s">
        <v>221</v>
      </c>
      <c r="G4" s="33" t="s">
        <v>323</v>
      </c>
      <c r="H4" s="48">
        <v>75000</v>
      </c>
      <c r="I4" s="49">
        <v>0</v>
      </c>
      <c r="J4" s="48">
        <v>75000</v>
      </c>
      <c r="K4" s="48">
        <f t="shared" si="0"/>
        <v>2152.5</v>
      </c>
      <c r="L4" s="48">
        <v>6309.38</v>
      </c>
      <c r="M4" s="48">
        <f>H4*0.0304</f>
        <v>2280</v>
      </c>
      <c r="N4" s="48">
        <v>25</v>
      </c>
      <c r="O4" s="48">
        <f t="shared" si="1"/>
        <v>10766.880000000001</v>
      </c>
      <c r="P4" s="50">
        <f t="shared" si="2"/>
        <v>64233.119999999995</v>
      </c>
    </row>
    <row r="5" spans="1:16" ht="24" x14ac:dyDescent="0.2">
      <c r="A5" s="47">
        <v>4</v>
      </c>
      <c r="B5" s="33" t="s">
        <v>177</v>
      </c>
      <c r="C5" s="33" t="s">
        <v>53</v>
      </c>
      <c r="D5" s="33" t="s">
        <v>197</v>
      </c>
      <c r="E5" s="33" t="s">
        <v>59</v>
      </c>
      <c r="F5" s="34" t="s">
        <v>222</v>
      </c>
      <c r="G5" s="33" t="s">
        <v>323</v>
      </c>
      <c r="H5" s="48">
        <v>165000</v>
      </c>
      <c r="I5" s="49">
        <v>0</v>
      </c>
      <c r="J5" s="48">
        <v>165000</v>
      </c>
      <c r="K5" s="48">
        <f t="shared" si="0"/>
        <v>4735.5</v>
      </c>
      <c r="L5" s="48">
        <v>27413.5</v>
      </c>
      <c r="M5" s="48">
        <v>4943.8</v>
      </c>
      <c r="N5" s="49">
        <v>25</v>
      </c>
      <c r="O5" s="48">
        <f t="shared" si="1"/>
        <v>37117.800000000003</v>
      </c>
      <c r="P5" s="50">
        <f t="shared" si="2"/>
        <v>127882.2</v>
      </c>
    </row>
    <row r="6" spans="1:16" ht="24" x14ac:dyDescent="0.2">
      <c r="A6" s="47">
        <v>5</v>
      </c>
      <c r="B6" s="33" t="s">
        <v>40</v>
      </c>
      <c r="C6" s="33" t="s">
        <v>53</v>
      </c>
      <c r="D6" s="33" t="s">
        <v>84</v>
      </c>
      <c r="E6" s="33" t="s">
        <v>48</v>
      </c>
      <c r="F6" s="34" t="s">
        <v>221</v>
      </c>
      <c r="G6" s="33" t="s">
        <v>323</v>
      </c>
      <c r="H6" s="48">
        <v>110000</v>
      </c>
      <c r="I6" s="49">
        <v>0</v>
      </c>
      <c r="J6" s="48">
        <v>110000</v>
      </c>
      <c r="K6" s="48">
        <f t="shared" si="0"/>
        <v>3157</v>
      </c>
      <c r="L6" s="48">
        <v>13782.56</v>
      </c>
      <c r="M6" s="48">
        <f>H6*0.0304</f>
        <v>3344</v>
      </c>
      <c r="N6" s="48">
        <v>2825.24</v>
      </c>
      <c r="O6" s="48">
        <f t="shared" si="1"/>
        <v>23108.799999999996</v>
      </c>
      <c r="P6" s="50">
        <f t="shared" si="2"/>
        <v>86891.200000000012</v>
      </c>
    </row>
    <row r="7" spans="1:16" ht="24" x14ac:dyDescent="0.2">
      <c r="A7" s="47">
        <v>6</v>
      </c>
      <c r="B7" s="33" t="s">
        <v>90</v>
      </c>
      <c r="C7" s="33" t="s">
        <v>53</v>
      </c>
      <c r="D7" s="33" t="s">
        <v>263</v>
      </c>
      <c r="E7" s="33" t="s">
        <v>49</v>
      </c>
      <c r="F7" s="34" t="s">
        <v>221</v>
      </c>
      <c r="G7" s="33" t="s">
        <v>323</v>
      </c>
      <c r="H7" s="48">
        <v>26000</v>
      </c>
      <c r="I7" s="49">
        <v>0</v>
      </c>
      <c r="J7" s="48">
        <v>26000</v>
      </c>
      <c r="K7" s="48">
        <f t="shared" si="0"/>
        <v>746.2</v>
      </c>
      <c r="L7" s="48">
        <v>0</v>
      </c>
      <c r="M7" s="48">
        <f>H7*0.0304</f>
        <v>790.4</v>
      </c>
      <c r="N7" s="48">
        <v>125</v>
      </c>
      <c r="O7" s="48">
        <f t="shared" si="1"/>
        <v>1661.6</v>
      </c>
      <c r="P7" s="50">
        <f t="shared" si="2"/>
        <v>24338.400000000001</v>
      </c>
    </row>
    <row r="8" spans="1:16" ht="24" x14ac:dyDescent="0.2">
      <c r="A8" s="47">
        <v>7</v>
      </c>
      <c r="B8" s="33" t="s">
        <v>144</v>
      </c>
      <c r="C8" s="33" t="s">
        <v>53</v>
      </c>
      <c r="D8" s="33" t="s">
        <v>17</v>
      </c>
      <c r="E8" s="33" t="s">
        <v>51</v>
      </c>
      <c r="F8" s="34" t="s">
        <v>221</v>
      </c>
      <c r="G8" s="33" t="s">
        <v>323</v>
      </c>
      <c r="H8" s="48">
        <v>16500</v>
      </c>
      <c r="I8" s="49">
        <v>0</v>
      </c>
      <c r="J8" s="48">
        <v>16500</v>
      </c>
      <c r="K8" s="48">
        <f t="shared" si="0"/>
        <v>473.55</v>
      </c>
      <c r="L8" s="49">
        <v>0</v>
      </c>
      <c r="M8" s="48">
        <f>H8*0.0304</f>
        <v>501.6</v>
      </c>
      <c r="N8" s="48">
        <v>1375.12</v>
      </c>
      <c r="O8" s="48">
        <f t="shared" si="1"/>
        <v>2350.27</v>
      </c>
      <c r="P8" s="50">
        <f t="shared" si="2"/>
        <v>14149.73</v>
      </c>
    </row>
    <row r="9" spans="1:16" ht="24" x14ac:dyDescent="0.2">
      <c r="A9" s="47">
        <v>8</v>
      </c>
      <c r="B9" s="33" t="s">
        <v>185</v>
      </c>
      <c r="C9" s="33" t="s">
        <v>53</v>
      </c>
      <c r="D9" s="33" t="s">
        <v>165</v>
      </c>
      <c r="E9" s="33" t="s">
        <v>51</v>
      </c>
      <c r="F9" s="34" t="s">
        <v>221</v>
      </c>
      <c r="G9" s="33" t="s">
        <v>323</v>
      </c>
      <c r="H9" s="48">
        <v>26000</v>
      </c>
      <c r="I9" s="49">
        <v>0</v>
      </c>
      <c r="J9" s="48">
        <v>20000</v>
      </c>
      <c r="K9" s="48">
        <f t="shared" si="0"/>
        <v>746.2</v>
      </c>
      <c r="L9" s="49">
        <v>0</v>
      </c>
      <c r="M9" s="48">
        <f>H9*0.0304</f>
        <v>790.4</v>
      </c>
      <c r="N9" s="48">
        <v>25</v>
      </c>
      <c r="O9" s="48">
        <f t="shared" si="1"/>
        <v>1561.6</v>
      </c>
      <c r="P9" s="50">
        <f t="shared" si="2"/>
        <v>18438.400000000001</v>
      </c>
    </row>
    <row r="10" spans="1:16" ht="24" x14ac:dyDescent="0.2">
      <c r="A10" s="47">
        <v>9</v>
      </c>
      <c r="B10" s="33" t="s">
        <v>105</v>
      </c>
      <c r="C10" s="33" t="s">
        <v>52</v>
      </c>
      <c r="D10" s="33" t="s">
        <v>106</v>
      </c>
      <c r="E10" s="33" t="s">
        <v>55</v>
      </c>
      <c r="F10" s="34" t="s">
        <v>221</v>
      </c>
      <c r="G10" s="33" t="s">
        <v>323</v>
      </c>
      <c r="H10" s="48">
        <v>185000</v>
      </c>
      <c r="I10" s="49">
        <v>0</v>
      </c>
      <c r="J10" s="48">
        <v>185000</v>
      </c>
      <c r="K10" s="48">
        <f t="shared" si="0"/>
        <v>5309.5</v>
      </c>
      <c r="L10" s="48">
        <v>32269.54</v>
      </c>
      <c r="M10" s="48">
        <v>4943.8</v>
      </c>
      <c r="N10" s="48">
        <v>25</v>
      </c>
      <c r="O10" s="48">
        <f t="shared" si="1"/>
        <v>42547.840000000004</v>
      </c>
      <c r="P10" s="50">
        <f t="shared" si="2"/>
        <v>142452.16</v>
      </c>
    </row>
    <row r="11" spans="1:16" x14ac:dyDescent="0.2">
      <c r="A11" s="47">
        <v>10</v>
      </c>
      <c r="B11" s="33" t="s">
        <v>114</v>
      </c>
      <c r="C11" s="33" t="s">
        <v>52</v>
      </c>
      <c r="D11" s="33" t="s">
        <v>262</v>
      </c>
      <c r="E11" s="33" t="s">
        <v>59</v>
      </c>
      <c r="F11" s="34" t="s">
        <v>221</v>
      </c>
      <c r="G11" s="33" t="s">
        <v>323</v>
      </c>
      <c r="H11" s="48">
        <v>75000</v>
      </c>
      <c r="I11" s="49">
        <v>0</v>
      </c>
      <c r="J11" s="48">
        <v>75000</v>
      </c>
      <c r="K11" s="48">
        <f t="shared" si="0"/>
        <v>2152.5</v>
      </c>
      <c r="L11" s="48">
        <v>6309.38</v>
      </c>
      <c r="M11" s="48">
        <f t="shared" ref="M11:M69" si="3">H11*0.0304</f>
        <v>2280</v>
      </c>
      <c r="N11" s="48">
        <v>125</v>
      </c>
      <c r="O11" s="48">
        <f t="shared" si="1"/>
        <v>10866.880000000001</v>
      </c>
      <c r="P11" s="50">
        <f t="shared" si="2"/>
        <v>64133.119999999995</v>
      </c>
    </row>
    <row r="12" spans="1:16" x14ac:dyDescent="0.2">
      <c r="A12" s="47">
        <v>11</v>
      </c>
      <c r="B12" s="33" t="s">
        <v>135</v>
      </c>
      <c r="C12" s="33" t="s">
        <v>52</v>
      </c>
      <c r="D12" s="33" t="s">
        <v>16</v>
      </c>
      <c r="E12" s="33" t="s">
        <v>59</v>
      </c>
      <c r="F12" s="34" t="s">
        <v>221</v>
      </c>
      <c r="G12" s="33" t="s">
        <v>323</v>
      </c>
      <c r="H12" s="48">
        <v>45000</v>
      </c>
      <c r="I12" s="49">
        <v>0</v>
      </c>
      <c r="J12" s="48">
        <v>45000</v>
      </c>
      <c r="K12" s="48">
        <f t="shared" si="0"/>
        <v>1291.5</v>
      </c>
      <c r="L12" s="48">
        <v>1148.33</v>
      </c>
      <c r="M12" s="48">
        <f t="shared" si="3"/>
        <v>1368</v>
      </c>
      <c r="N12" s="48">
        <v>2275</v>
      </c>
      <c r="O12" s="48">
        <f t="shared" si="1"/>
        <v>6082.83</v>
      </c>
      <c r="P12" s="50">
        <f t="shared" si="2"/>
        <v>38917.17</v>
      </c>
    </row>
    <row r="13" spans="1:16" x14ac:dyDescent="0.2">
      <c r="A13" s="47">
        <v>12</v>
      </c>
      <c r="B13" s="33" t="s">
        <v>14</v>
      </c>
      <c r="C13" s="33" t="s">
        <v>52</v>
      </c>
      <c r="D13" s="33" t="s">
        <v>10</v>
      </c>
      <c r="E13" s="33" t="s">
        <v>51</v>
      </c>
      <c r="F13" s="34" t="s">
        <v>222</v>
      </c>
      <c r="G13" s="33" t="s">
        <v>323</v>
      </c>
      <c r="H13" s="48">
        <v>30000</v>
      </c>
      <c r="I13" s="49">
        <v>0</v>
      </c>
      <c r="J13" s="48">
        <v>30000</v>
      </c>
      <c r="K13" s="48">
        <f t="shared" si="0"/>
        <v>861</v>
      </c>
      <c r="L13" s="49">
        <v>0</v>
      </c>
      <c r="M13" s="48">
        <f t="shared" si="3"/>
        <v>912</v>
      </c>
      <c r="N13" s="48">
        <v>25</v>
      </c>
      <c r="O13" s="48">
        <f t="shared" si="1"/>
        <v>1798</v>
      </c>
      <c r="P13" s="50">
        <f t="shared" si="2"/>
        <v>28202</v>
      </c>
    </row>
    <row r="14" spans="1:16" ht="24" x14ac:dyDescent="0.2">
      <c r="A14" s="47">
        <v>13</v>
      </c>
      <c r="B14" s="33" t="s">
        <v>26</v>
      </c>
      <c r="C14" s="33" t="s">
        <v>174</v>
      </c>
      <c r="D14" s="33" t="s">
        <v>27</v>
      </c>
      <c r="E14" s="33" t="s">
        <v>49</v>
      </c>
      <c r="F14" s="34" t="s">
        <v>221</v>
      </c>
      <c r="G14" s="33" t="s">
        <v>323</v>
      </c>
      <c r="H14" s="48">
        <v>70000</v>
      </c>
      <c r="I14" s="49">
        <v>0</v>
      </c>
      <c r="J14" s="48">
        <v>70000</v>
      </c>
      <c r="K14" s="48">
        <f t="shared" si="0"/>
        <v>2009</v>
      </c>
      <c r="L14" s="48">
        <v>0</v>
      </c>
      <c r="M14" s="48">
        <f t="shared" si="3"/>
        <v>2128</v>
      </c>
      <c r="N14" s="49">
        <v>125</v>
      </c>
      <c r="O14" s="48">
        <f t="shared" si="1"/>
        <v>4262</v>
      </c>
      <c r="P14" s="50">
        <f t="shared" si="2"/>
        <v>65738</v>
      </c>
    </row>
    <row r="15" spans="1:16" ht="24" x14ac:dyDescent="0.2">
      <c r="A15" s="47">
        <v>14</v>
      </c>
      <c r="B15" s="33" t="s">
        <v>24</v>
      </c>
      <c r="C15" s="33" t="s">
        <v>174</v>
      </c>
      <c r="D15" s="33" t="s">
        <v>13</v>
      </c>
      <c r="E15" s="33" t="s">
        <v>49</v>
      </c>
      <c r="F15" s="34" t="s">
        <v>221</v>
      </c>
      <c r="G15" s="33" t="s">
        <v>323</v>
      </c>
      <c r="H15" s="48">
        <v>35000</v>
      </c>
      <c r="I15" s="49">
        <v>0</v>
      </c>
      <c r="J15" s="48">
        <v>35000</v>
      </c>
      <c r="K15" s="48">
        <f t="shared" si="0"/>
        <v>1004.5</v>
      </c>
      <c r="L15" s="48">
        <v>0</v>
      </c>
      <c r="M15" s="48">
        <f t="shared" si="3"/>
        <v>1064</v>
      </c>
      <c r="N15" s="48">
        <v>2175</v>
      </c>
      <c r="O15" s="48">
        <f t="shared" si="1"/>
        <v>4243.5</v>
      </c>
      <c r="P15" s="50">
        <f t="shared" si="2"/>
        <v>30756.5</v>
      </c>
    </row>
    <row r="16" spans="1:16" x14ac:dyDescent="0.2">
      <c r="A16" s="47">
        <v>15</v>
      </c>
      <c r="B16" s="33" t="s">
        <v>99</v>
      </c>
      <c r="C16" s="33" t="s">
        <v>199</v>
      </c>
      <c r="D16" s="33" t="s">
        <v>212</v>
      </c>
      <c r="E16" s="33" t="s">
        <v>324</v>
      </c>
      <c r="F16" s="34" t="s">
        <v>222</v>
      </c>
      <c r="G16" s="33" t="s">
        <v>323</v>
      </c>
      <c r="H16" s="48">
        <v>65000</v>
      </c>
      <c r="I16" s="49">
        <v>0</v>
      </c>
      <c r="J16" s="48">
        <v>65000</v>
      </c>
      <c r="K16" s="48">
        <f t="shared" si="0"/>
        <v>1865.5</v>
      </c>
      <c r="L16" s="48">
        <v>4427.58</v>
      </c>
      <c r="M16" s="48">
        <f t="shared" si="3"/>
        <v>1976</v>
      </c>
      <c r="N16" s="48">
        <v>25</v>
      </c>
      <c r="O16" s="48">
        <f t="shared" si="1"/>
        <v>8294.08</v>
      </c>
      <c r="P16" s="50">
        <f t="shared" si="2"/>
        <v>56705.919999999998</v>
      </c>
    </row>
    <row r="17" spans="1:16" ht="24" x14ac:dyDescent="0.2">
      <c r="A17" s="47">
        <v>16</v>
      </c>
      <c r="B17" s="33" t="s">
        <v>68</v>
      </c>
      <c r="C17" s="33" t="s">
        <v>176</v>
      </c>
      <c r="D17" s="33" t="s">
        <v>8</v>
      </c>
      <c r="E17" s="33" t="s">
        <v>48</v>
      </c>
      <c r="F17" s="34" t="s">
        <v>221</v>
      </c>
      <c r="G17" s="33" t="s">
        <v>323</v>
      </c>
      <c r="H17" s="48">
        <v>80000</v>
      </c>
      <c r="I17" s="49">
        <v>0</v>
      </c>
      <c r="J17" s="48">
        <v>80000</v>
      </c>
      <c r="K17" s="48">
        <f t="shared" si="0"/>
        <v>2296</v>
      </c>
      <c r="L17" s="48">
        <v>7400.87</v>
      </c>
      <c r="M17" s="48">
        <f t="shared" si="3"/>
        <v>2432</v>
      </c>
      <c r="N17" s="48">
        <v>25</v>
      </c>
      <c r="O17" s="48">
        <f t="shared" si="1"/>
        <v>12153.869999999999</v>
      </c>
      <c r="P17" s="50">
        <f t="shared" si="2"/>
        <v>67846.13</v>
      </c>
    </row>
    <row r="18" spans="1:16" ht="24" x14ac:dyDescent="0.2">
      <c r="A18" s="47">
        <v>17</v>
      </c>
      <c r="B18" s="33" t="s">
        <v>9</v>
      </c>
      <c r="C18" s="33" t="s">
        <v>176</v>
      </c>
      <c r="D18" s="33" t="s">
        <v>8</v>
      </c>
      <c r="E18" s="33" t="s">
        <v>48</v>
      </c>
      <c r="F18" s="34" t="s">
        <v>221</v>
      </c>
      <c r="G18" s="33" t="s">
        <v>323</v>
      </c>
      <c r="H18" s="48">
        <v>45000</v>
      </c>
      <c r="I18" s="49">
        <v>0</v>
      </c>
      <c r="J18" s="48">
        <v>45000</v>
      </c>
      <c r="K18" s="48">
        <f t="shared" si="0"/>
        <v>1291.5</v>
      </c>
      <c r="L18" s="48">
        <v>743.29</v>
      </c>
      <c r="M18" s="48">
        <f t="shared" si="3"/>
        <v>1368</v>
      </c>
      <c r="N18" s="48">
        <v>2825.24</v>
      </c>
      <c r="O18" s="48">
        <f t="shared" si="1"/>
        <v>6228.03</v>
      </c>
      <c r="P18" s="50">
        <f t="shared" si="2"/>
        <v>38771.97</v>
      </c>
    </row>
    <row r="19" spans="1:16" ht="24" x14ac:dyDescent="0.2">
      <c r="A19" s="47">
        <v>18</v>
      </c>
      <c r="B19" s="33" t="s">
        <v>54</v>
      </c>
      <c r="C19" s="33" t="s">
        <v>176</v>
      </c>
      <c r="D19" s="33" t="s">
        <v>8</v>
      </c>
      <c r="E19" s="33" t="s">
        <v>49</v>
      </c>
      <c r="F19" s="34" t="s">
        <v>221</v>
      </c>
      <c r="G19" s="33" t="s">
        <v>323</v>
      </c>
      <c r="H19" s="48">
        <v>45000</v>
      </c>
      <c r="I19" s="49">
        <v>0</v>
      </c>
      <c r="J19" s="48">
        <v>45000</v>
      </c>
      <c r="K19" s="48">
        <f t="shared" si="0"/>
        <v>1291.5</v>
      </c>
      <c r="L19" s="48">
        <v>945.81</v>
      </c>
      <c r="M19" s="48">
        <f t="shared" si="3"/>
        <v>1368</v>
      </c>
      <c r="N19" s="48">
        <v>1475.12</v>
      </c>
      <c r="O19" s="48">
        <f t="shared" si="1"/>
        <v>5080.43</v>
      </c>
      <c r="P19" s="50">
        <f t="shared" si="2"/>
        <v>39919.57</v>
      </c>
    </row>
    <row r="20" spans="1:16" x14ac:dyDescent="0.2">
      <c r="A20" s="47">
        <v>19</v>
      </c>
      <c r="B20" s="33" t="s">
        <v>116</v>
      </c>
      <c r="C20" s="33" t="s">
        <v>176</v>
      </c>
      <c r="D20" s="33" t="s">
        <v>98</v>
      </c>
      <c r="E20" s="33" t="s">
        <v>49</v>
      </c>
      <c r="F20" s="34" t="s">
        <v>222</v>
      </c>
      <c r="G20" s="33" t="s">
        <v>323</v>
      </c>
      <c r="H20" s="48">
        <v>35000</v>
      </c>
      <c r="I20" s="49">
        <v>0</v>
      </c>
      <c r="J20" s="48">
        <v>35000</v>
      </c>
      <c r="K20" s="48">
        <f t="shared" si="0"/>
        <v>1004.5</v>
      </c>
      <c r="L20" s="48">
        <v>0</v>
      </c>
      <c r="M20" s="48">
        <f t="shared" si="3"/>
        <v>1064</v>
      </c>
      <c r="N20" s="48">
        <v>25</v>
      </c>
      <c r="O20" s="48">
        <f t="shared" si="1"/>
        <v>2093.5</v>
      </c>
      <c r="P20" s="50">
        <f t="shared" si="2"/>
        <v>32906.5</v>
      </c>
    </row>
    <row r="21" spans="1:16" ht="24" x14ac:dyDescent="0.2">
      <c r="A21" s="47">
        <v>20</v>
      </c>
      <c r="B21" s="33" t="s">
        <v>233</v>
      </c>
      <c r="C21" s="33" t="s">
        <v>176</v>
      </c>
      <c r="D21" s="33" t="s">
        <v>234</v>
      </c>
      <c r="E21" s="33" t="s">
        <v>49</v>
      </c>
      <c r="F21" s="34" t="s">
        <v>221</v>
      </c>
      <c r="G21" s="33" t="s">
        <v>323</v>
      </c>
      <c r="H21" s="48">
        <v>35000</v>
      </c>
      <c r="I21" s="49">
        <v>0</v>
      </c>
      <c r="J21" s="48">
        <v>35000</v>
      </c>
      <c r="K21" s="48">
        <f t="shared" si="0"/>
        <v>1004.5</v>
      </c>
      <c r="L21" s="48">
        <v>0</v>
      </c>
      <c r="M21" s="48">
        <f t="shared" si="3"/>
        <v>1064</v>
      </c>
      <c r="N21" s="48">
        <v>25</v>
      </c>
      <c r="O21" s="48">
        <f t="shared" si="1"/>
        <v>2093.5</v>
      </c>
      <c r="P21" s="50">
        <f t="shared" si="2"/>
        <v>32906.5</v>
      </c>
    </row>
    <row r="22" spans="1:16" ht="24" x14ac:dyDescent="0.2">
      <c r="A22" s="47">
        <v>21</v>
      </c>
      <c r="B22" s="33" t="s">
        <v>20</v>
      </c>
      <c r="C22" s="33" t="s">
        <v>175</v>
      </c>
      <c r="D22" s="33" t="s">
        <v>67</v>
      </c>
      <c r="E22" s="33" t="s">
        <v>48</v>
      </c>
      <c r="F22" s="34" t="s">
        <v>221</v>
      </c>
      <c r="G22" s="33" t="s">
        <v>323</v>
      </c>
      <c r="H22" s="48">
        <v>60000</v>
      </c>
      <c r="I22" s="49">
        <v>0</v>
      </c>
      <c r="J22" s="48">
        <v>60000</v>
      </c>
      <c r="K22" s="48">
        <f t="shared" si="0"/>
        <v>1722</v>
      </c>
      <c r="L22" s="48">
        <v>3486.68</v>
      </c>
      <c r="M22" s="48">
        <f t="shared" si="3"/>
        <v>1824</v>
      </c>
      <c r="N22" s="48">
        <v>2279</v>
      </c>
      <c r="O22" s="48">
        <f t="shared" si="1"/>
        <v>9311.68</v>
      </c>
      <c r="P22" s="50">
        <f t="shared" si="2"/>
        <v>50688.32</v>
      </c>
    </row>
    <row r="23" spans="1:16" x14ac:dyDescent="0.2">
      <c r="A23" s="47">
        <v>22</v>
      </c>
      <c r="B23" s="33" t="s">
        <v>69</v>
      </c>
      <c r="C23" s="33" t="s">
        <v>175</v>
      </c>
      <c r="D23" s="33" t="s">
        <v>70</v>
      </c>
      <c r="E23" s="33" t="s">
        <v>49</v>
      </c>
      <c r="F23" s="34" t="s">
        <v>222</v>
      </c>
      <c r="G23" s="33" t="s">
        <v>323</v>
      </c>
      <c r="H23" s="48">
        <v>55000</v>
      </c>
      <c r="I23" s="49">
        <v>0</v>
      </c>
      <c r="J23" s="48">
        <v>55000</v>
      </c>
      <c r="K23" s="48">
        <f t="shared" si="0"/>
        <v>1578.5</v>
      </c>
      <c r="L23" s="48">
        <v>2559.6799999999998</v>
      </c>
      <c r="M23" s="48">
        <f t="shared" si="3"/>
        <v>1672</v>
      </c>
      <c r="N23" s="48">
        <v>125</v>
      </c>
      <c r="O23" s="48">
        <f t="shared" si="1"/>
        <v>5935.18</v>
      </c>
      <c r="P23" s="50">
        <f t="shared" si="2"/>
        <v>49064.82</v>
      </c>
    </row>
    <row r="24" spans="1:16" ht="24" x14ac:dyDescent="0.2">
      <c r="A24" s="47">
        <v>23</v>
      </c>
      <c r="B24" s="33" t="s">
        <v>86</v>
      </c>
      <c r="C24" s="33" t="s">
        <v>175</v>
      </c>
      <c r="D24" s="33" t="s">
        <v>89</v>
      </c>
      <c r="E24" s="33" t="s">
        <v>48</v>
      </c>
      <c r="F24" s="34" t="s">
        <v>222</v>
      </c>
      <c r="G24" s="33" t="s">
        <v>323</v>
      </c>
      <c r="H24" s="48">
        <v>45000</v>
      </c>
      <c r="I24" s="49">
        <v>0</v>
      </c>
      <c r="J24" s="48">
        <v>45000</v>
      </c>
      <c r="K24" s="48">
        <f t="shared" si="0"/>
        <v>1291.5</v>
      </c>
      <c r="L24" s="48">
        <v>1148.33</v>
      </c>
      <c r="M24" s="48">
        <f t="shared" si="3"/>
        <v>1368</v>
      </c>
      <c r="N24" s="48">
        <v>125</v>
      </c>
      <c r="O24" s="48">
        <f t="shared" si="1"/>
        <v>3932.83</v>
      </c>
      <c r="P24" s="50">
        <f t="shared" si="2"/>
        <v>41067.17</v>
      </c>
    </row>
    <row r="25" spans="1:16" x14ac:dyDescent="0.2">
      <c r="A25" s="47">
        <v>24</v>
      </c>
      <c r="B25" s="33" t="s">
        <v>94</v>
      </c>
      <c r="C25" s="33" t="s">
        <v>175</v>
      </c>
      <c r="D25" s="33" t="s">
        <v>95</v>
      </c>
      <c r="E25" s="33" t="s">
        <v>49</v>
      </c>
      <c r="F25" s="34" t="s">
        <v>222</v>
      </c>
      <c r="G25" s="33" t="s">
        <v>323</v>
      </c>
      <c r="H25" s="48">
        <v>36000</v>
      </c>
      <c r="I25" s="49">
        <v>0</v>
      </c>
      <c r="J25" s="48">
        <v>36000</v>
      </c>
      <c r="K25" s="48">
        <f t="shared" si="0"/>
        <v>1033.2</v>
      </c>
      <c r="L25" s="49">
        <v>0</v>
      </c>
      <c r="M25" s="48">
        <f t="shared" si="3"/>
        <v>1094.4000000000001</v>
      </c>
      <c r="N25" s="48">
        <v>125</v>
      </c>
      <c r="O25" s="48">
        <f t="shared" si="1"/>
        <v>2252.6000000000004</v>
      </c>
      <c r="P25" s="50">
        <f t="shared" si="2"/>
        <v>33747.4</v>
      </c>
    </row>
    <row r="26" spans="1:16" ht="24" x14ac:dyDescent="0.2">
      <c r="A26" s="47">
        <v>25</v>
      </c>
      <c r="B26" s="33" t="s">
        <v>101</v>
      </c>
      <c r="C26" s="33" t="s">
        <v>175</v>
      </c>
      <c r="D26" s="33" t="s">
        <v>13</v>
      </c>
      <c r="E26" s="33" t="s">
        <v>49</v>
      </c>
      <c r="F26" s="34" t="s">
        <v>222</v>
      </c>
      <c r="G26" s="33" t="s">
        <v>323</v>
      </c>
      <c r="H26" s="48">
        <v>35000</v>
      </c>
      <c r="I26" s="49">
        <v>0</v>
      </c>
      <c r="J26" s="48">
        <v>35000</v>
      </c>
      <c r="K26" s="48">
        <f t="shared" si="0"/>
        <v>1004.5</v>
      </c>
      <c r="L26" s="48">
        <v>0</v>
      </c>
      <c r="M26" s="48">
        <f t="shared" si="3"/>
        <v>1064</v>
      </c>
      <c r="N26" s="48">
        <v>25</v>
      </c>
      <c r="O26" s="48">
        <f t="shared" si="1"/>
        <v>2093.5</v>
      </c>
      <c r="P26" s="50">
        <f t="shared" si="2"/>
        <v>32906.5</v>
      </c>
    </row>
    <row r="27" spans="1:16" x14ac:dyDescent="0.2">
      <c r="A27" s="47">
        <v>26</v>
      </c>
      <c r="B27" s="33" t="s">
        <v>260</v>
      </c>
      <c r="C27" s="33" t="s">
        <v>175</v>
      </c>
      <c r="D27" s="33" t="s">
        <v>261</v>
      </c>
      <c r="E27" s="33" t="s">
        <v>49</v>
      </c>
      <c r="F27" s="34" t="s">
        <v>221</v>
      </c>
      <c r="G27" s="33" t="s">
        <v>323</v>
      </c>
      <c r="H27" s="48">
        <v>45000</v>
      </c>
      <c r="I27" s="49">
        <v>0</v>
      </c>
      <c r="J27" s="48">
        <v>45000</v>
      </c>
      <c r="K27" s="48">
        <f t="shared" si="0"/>
        <v>1291.5</v>
      </c>
      <c r="L27" s="48">
        <v>1148.33</v>
      </c>
      <c r="M27" s="48">
        <f t="shared" si="3"/>
        <v>1368</v>
      </c>
      <c r="N27" s="48">
        <v>25</v>
      </c>
      <c r="O27" s="48">
        <f t="shared" si="1"/>
        <v>3832.83</v>
      </c>
      <c r="P27" s="50">
        <f t="shared" si="2"/>
        <v>41167.17</v>
      </c>
    </row>
    <row r="28" spans="1:16" ht="24" x14ac:dyDescent="0.2">
      <c r="A28" s="47">
        <v>27</v>
      </c>
      <c r="B28" s="33" t="s">
        <v>169</v>
      </c>
      <c r="C28" s="33" t="s">
        <v>224</v>
      </c>
      <c r="D28" s="33" t="s">
        <v>32</v>
      </c>
      <c r="E28" s="33" t="s">
        <v>59</v>
      </c>
      <c r="F28" s="34" t="s">
        <v>222</v>
      </c>
      <c r="G28" s="33" t="s">
        <v>323</v>
      </c>
      <c r="H28" s="48">
        <v>100000</v>
      </c>
      <c r="I28" s="49">
        <v>0</v>
      </c>
      <c r="J28" s="48">
        <v>100000</v>
      </c>
      <c r="K28" s="48">
        <f t="shared" si="0"/>
        <v>2870</v>
      </c>
      <c r="L28" s="48">
        <v>12105.37</v>
      </c>
      <c r="M28" s="48">
        <f t="shared" si="3"/>
        <v>3040</v>
      </c>
      <c r="N28" s="48">
        <v>25</v>
      </c>
      <c r="O28" s="48">
        <f t="shared" si="1"/>
        <v>18040.370000000003</v>
      </c>
      <c r="P28" s="50">
        <f t="shared" si="2"/>
        <v>81959.63</v>
      </c>
    </row>
    <row r="29" spans="1:16" ht="24" x14ac:dyDescent="0.2">
      <c r="A29" s="47">
        <v>28</v>
      </c>
      <c r="B29" s="33" t="s">
        <v>168</v>
      </c>
      <c r="C29" s="33" t="s">
        <v>224</v>
      </c>
      <c r="D29" s="33" t="s">
        <v>32</v>
      </c>
      <c r="E29" s="33" t="s">
        <v>59</v>
      </c>
      <c r="F29" s="34" t="s">
        <v>222</v>
      </c>
      <c r="G29" s="33" t="s">
        <v>323</v>
      </c>
      <c r="H29" s="48">
        <v>100000</v>
      </c>
      <c r="I29" s="49">
        <v>0</v>
      </c>
      <c r="J29" s="48">
        <v>100000</v>
      </c>
      <c r="K29" s="48">
        <f t="shared" si="0"/>
        <v>2870</v>
      </c>
      <c r="L29" s="48">
        <v>12105.37</v>
      </c>
      <c r="M29" s="48">
        <f t="shared" si="3"/>
        <v>3040</v>
      </c>
      <c r="N29" s="48">
        <v>25</v>
      </c>
      <c r="O29" s="48">
        <f t="shared" si="1"/>
        <v>18040.370000000003</v>
      </c>
      <c r="P29" s="50">
        <f t="shared" si="2"/>
        <v>81959.63</v>
      </c>
    </row>
    <row r="30" spans="1:16" ht="24" x14ac:dyDescent="0.2">
      <c r="A30" s="47">
        <v>29</v>
      </c>
      <c r="B30" s="33" t="s">
        <v>167</v>
      </c>
      <c r="C30" s="33" t="s">
        <v>224</v>
      </c>
      <c r="D30" s="33" t="s">
        <v>96</v>
      </c>
      <c r="E30" s="33" t="s">
        <v>59</v>
      </c>
      <c r="F30" s="34" t="s">
        <v>221</v>
      </c>
      <c r="G30" s="33" t="s">
        <v>323</v>
      </c>
      <c r="H30" s="48">
        <v>40000</v>
      </c>
      <c r="I30" s="49">
        <v>0</v>
      </c>
      <c r="J30" s="48">
        <v>40000</v>
      </c>
      <c r="K30" s="48">
        <f t="shared" si="0"/>
        <v>1148</v>
      </c>
      <c r="L30" s="48">
        <v>442.65</v>
      </c>
      <c r="M30" s="48">
        <f t="shared" si="3"/>
        <v>1216</v>
      </c>
      <c r="N30" s="48">
        <v>125</v>
      </c>
      <c r="O30" s="48">
        <f t="shared" si="1"/>
        <v>2931.65</v>
      </c>
      <c r="P30" s="50">
        <f t="shared" si="2"/>
        <v>37068.35</v>
      </c>
    </row>
    <row r="31" spans="1:16" ht="24" x14ac:dyDescent="0.2">
      <c r="A31" s="47">
        <v>30</v>
      </c>
      <c r="B31" s="33" t="s">
        <v>166</v>
      </c>
      <c r="C31" s="33" t="s">
        <v>224</v>
      </c>
      <c r="D31" s="33" t="s">
        <v>32</v>
      </c>
      <c r="E31" s="33" t="s">
        <v>59</v>
      </c>
      <c r="F31" s="34" t="s">
        <v>222</v>
      </c>
      <c r="G31" s="33" t="s">
        <v>323</v>
      </c>
      <c r="H31" s="48">
        <v>100000</v>
      </c>
      <c r="I31" s="49">
        <v>0</v>
      </c>
      <c r="J31" s="48">
        <v>100000</v>
      </c>
      <c r="K31" s="48">
        <f t="shared" si="0"/>
        <v>2870</v>
      </c>
      <c r="L31" s="48">
        <v>12105.37</v>
      </c>
      <c r="M31" s="48">
        <f t="shared" si="3"/>
        <v>3040</v>
      </c>
      <c r="N31" s="48">
        <v>25</v>
      </c>
      <c r="O31" s="48">
        <f t="shared" si="1"/>
        <v>18040.370000000003</v>
      </c>
      <c r="P31" s="50">
        <f t="shared" si="2"/>
        <v>81959.63</v>
      </c>
    </row>
    <row r="32" spans="1:16" ht="24" x14ac:dyDescent="0.2">
      <c r="A32" s="47">
        <v>31</v>
      </c>
      <c r="B32" s="33" t="s">
        <v>235</v>
      </c>
      <c r="C32" s="33" t="s">
        <v>224</v>
      </c>
      <c r="D32" s="33" t="s">
        <v>236</v>
      </c>
      <c r="E32" s="33" t="s">
        <v>49</v>
      </c>
      <c r="F32" s="34" t="s">
        <v>221</v>
      </c>
      <c r="G32" s="33" t="s">
        <v>323</v>
      </c>
      <c r="H32" s="48">
        <v>35000</v>
      </c>
      <c r="I32" s="49">
        <v>0</v>
      </c>
      <c r="J32" s="48">
        <v>35000</v>
      </c>
      <c r="K32" s="48">
        <f t="shared" si="0"/>
        <v>1004.5</v>
      </c>
      <c r="L32" s="48">
        <v>0</v>
      </c>
      <c r="M32" s="48">
        <f t="shared" si="3"/>
        <v>1064</v>
      </c>
      <c r="N32" s="48">
        <v>25</v>
      </c>
      <c r="O32" s="48">
        <f t="shared" si="1"/>
        <v>2093.5</v>
      </c>
      <c r="P32" s="50">
        <f t="shared" si="2"/>
        <v>32906.5</v>
      </c>
    </row>
    <row r="33" spans="1:16" ht="24" x14ac:dyDescent="0.2">
      <c r="A33" s="47">
        <v>32</v>
      </c>
      <c r="B33" s="33" t="s">
        <v>12</v>
      </c>
      <c r="C33" s="33" t="s">
        <v>163</v>
      </c>
      <c r="D33" s="33" t="s">
        <v>237</v>
      </c>
      <c r="E33" s="33" t="s">
        <v>48</v>
      </c>
      <c r="F33" s="34" t="s">
        <v>221</v>
      </c>
      <c r="G33" s="33" t="s">
        <v>323</v>
      </c>
      <c r="H33" s="48">
        <v>80000</v>
      </c>
      <c r="I33" s="49">
        <v>0</v>
      </c>
      <c r="J33" s="48">
        <v>80000</v>
      </c>
      <c r="K33" s="48">
        <f t="shared" si="0"/>
        <v>2296</v>
      </c>
      <c r="L33" s="48">
        <v>7063.34</v>
      </c>
      <c r="M33" s="48">
        <f t="shared" si="3"/>
        <v>2432</v>
      </c>
      <c r="N33" s="48">
        <v>1475.12</v>
      </c>
      <c r="O33" s="48">
        <f t="shared" si="1"/>
        <v>13266.46</v>
      </c>
      <c r="P33" s="50">
        <f t="shared" si="2"/>
        <v>66733.540000000008</v>
      </c>
    </row>
    <row r="34" spans="1:16" x14ac:dyDescent="0.2">
      <c r="A34" s="47">
        <v>33</v>
      </c>
      <c r="B34" s="33" t="s">
        <v>71</v>
      </c>
      <c r="C34" s="33" t="s">
        <v>162</v>
      </c>
      <c r="D34" s="33" t="s">
        <v>207</v>
      </c>
      <c r="E34" s="33" t="s">
        <v>49</v>
      </c>
      <c r="F34" s="34" t="s">
        <v>222</v>
      </c>
      <c r="G34" s="33" t="s">
        <v>323</v>
      </c>
      <c r="H34" s="48">
        <v>36000</v>
      </c>
      <c r="I34" s="49">
        <v>0</v>
      </c>
      <c r="J34" s="48">
        <v>36000</v>
      </c>
      <c r="K34" s="48">
        <f t="shared" si="0"/>
        <v>1033.2</v>
      </c>
      <c r="L34" s="48">
        <v>0</v>
      </c>
      <c r="M34" s="48">
        <f t="shared" si="3"/>
        <v>1094.4000000000001</v>
      </c>
      <c r="N34" s="49">
        <v>25</v>
      </c>
      <c r="O34" s="48">
        <f t="shared" si="1"/>
        <v>2152.6000000000004</v>
      </c>
      <c r="P34" s="50">
        <f>H34-O34</f>
        <v>33847.4</v>
      </c>
    </row>
    <row r="35" spans="1:16" ht="24" x14ac:dyDescent="0.2">
      <c r="A35" s="47">
        <v>34</v>
      </c>
      <c r="B35" s="33" t="s">
        <v>85</v>
      </c>
      <c r="C35" s="33" t="s">
        <v>162</v>
      </c>
      <c r="D35" s="33" t="s">
        <v>253</v>
      </c>
      <c r="E35" s="33" t="s">
        <v>49</v>
      </c>
      <c r="F35" s="34" t="s">
        <v>221</v>
      </c>
      <c r="G35" s="33" t="s">
        <v>323</v>
      </c>
      <c r="H35" s="48">
        <v>35000</v>
      </c>
      <c r="I35" s="49">
        <v>0</v>
      </c>
      <c r="J35" s="48">
        <v>35000</v>
      </c>
      <c r="K35" s="48">
        <f t="shared" si="0"/>
        <v>1004.5</v>
      </c>
      <c r="L35" s="49">
        <v>0</v>
      </c>
      <c r="M35" s="48">
        <f t="shared" si="3"/>
        <v>1064</v>
      </c>
      <c r="N35" s="49">
        <v>25</v>
      </c>
      <c r="O35" s="48">
        <f t="shared" si="1"/>
        <v>2093.5</v>
      </c>
      <c r="P35" s="50">
        <f>H35-O35</f>
        <v>32906.5</v>
      </c>
    </row>
    <row r="36" spans="1:16" x14ac:dyDescent="0.2">
      <c r="A36" s="47">
        <v>35</v>
      </c>
      <c r="B36" s="33" t="s">
        <v>146</v>
      </c>
      <c r="C36" s="33" t="s">
        <v>162</v>
      </c>
      <c r="D36" s="33" t="s">
        <v>13</v>
      </c>
      <c r="E36" s="33" t="s">
        <v>49</v>
      </c>
      <c r="F36" s="34" t="s">
        <v>222</v>
      </c>
      <c r="G36" s="33" t="s">
        <v>323</v>
      </c>
      <c r="H36" s="48">
        <v>35000</v>
      </c>
      <c r="I36" s="49">
        <v>0</v>
      </c>
      <c r="J36" s="48">
        <v>35000</v>
      </c>
      <c r="K36" s="48">
        <f t="shared" si="0"/>
        <v>1004.5</v>
      </c>
      <c r="L36" s="49">
        <v>0</v>
      </c>
      <c r="M36" s="48">
        <f t="shared" si="3"/>
        <v>1064</v>
      </c>
      <c r="N36" s="48">
        <v>2974.04</v>
      </c>
      <c r="O36" s="48">
        <f t="shared" si="1"/>
        <v>5042.54</v>
      </c>
      <c r="P36" s="50">
        <f t="shared" ref="P36:P95" si="4">J36-O36</f>
        <v>29957.46</v>
      </c>
    </row>
    <row r="37" spans="1:16" x14ac:dyDescent="0.2">
      <c r="A37" s="47">
        <v>36</v>
      </c>
      <c r="B37" s="33" t="s">
        <v>57</v>
      </c>
      <c r="C37" s="33" t="s">
        <v>162</v>
      </c>
      <c r="D37" s="33" t="s">
        <v>13</v>
      </c>
      <c r="E37" s="33" t="s">
        <v>48</v>
      </c>
      <c r="F37" s="34" t="s">
        <v>221</v>
      </c>
      <c r="G37" s="33" t="s">
        <v>323</v>
      </c>
      <c r="H37" s="48">
        <v>35000</v>
      </c>
      <c r="I37" s="49">
        <v>0</v>
      </c>
      <c r="J37" s="48">
        <v>35000</v>
      </c>
      <c r="K37" s="48">
        <f t="shared" si="0"/>
        <v>1004.5</v>
      </c>
      <c r="L37" s="48">
        <v>0</v>
      </c>
      <c r="M37" s="48">
        <f t="shared" si="3"/>
        <v>1064</v>
      </c>
      <c r="N37" s="48">
        <v>125</v>
      </c>
      <c r="O37" s="48">
        <f t="shared" si="1"/>
        <v>2193.5</v>
      </c>
      <c r="P37" s="50">
        <f t="shared" si="4"/>
        <v>32806.5</v>
      </c>
    </row>
    <row r="38" spans="1:16" x14ac:dyDescent="0.2">
      <c r="A38" s="47">
        <v>37</v>
      </c>
      <c r="B38" s="33" t="s">
        <v>170</v>
      </c>
      <c r="C38" s="33" t="s">
        <v>162</v>
      </c>
      <c r="D38" s="33" t="s">
        <v>13</v>
      </c>
      <c r="E38" s="33" t="s">
        <v>49</v>
      </c>
      <c r="F38" s="34" t="s">
        <v>221</v>
      </c>
      <c r="G38" s="33" t="s">
        <v>323</v>
      </c>
      <c r="H38" s="48">
        <v>35000</v>
      </c>
      <c r="I38" s="49">
        <v>0</v>
      </c>
      <c r="J38" s="48">
        <v>35000</v>
      </c>
      <c r="K38" s="48">
        <f t="shared" si="0"/>
        <v>1004.5</v>
      </c>
      <c r="L38" s="49">
        <v>0</v>
      </c>
      <c r="M38" s="48">
        <f t="shared" si="3"/>
        <v>1064</v>
      </c>
      <c r="N38" s="48">
        <v>25</v>
      </c>
      <c r="O38" s="48">
        <f t="shared" si="1"/>
        <v>2093.5</v>
      </c>
      <c r="P38" s="50">
        <f t="shared" si="4"/>
        <v>32906.5</v>
      </c>
    </row>
    <row r="39" spans="1:16" x14ac:dyDescent="0.2">
      <c r="A39" s="47">
        <v>38</v>
      </c>
      <c r="B39" s="33" t="s">
        <v>179</v>
      </c>
      <c r="C39" s="33" t="s">
        <v>162</v>
      </c>
      <c r="D39" s="33" t="s">
        <v>213</v>
      </c>
      <c r="E39" s="33" t="s">
        <v>51</v>
      </c>
      <c r="F39" s="34" t="s">
        <v>222</v>
      </c>
      <c r="G39" s="33" t="s">
        <v>323</v>
      </c>
      <c r="H39" s="48">
        <v>17500</v>
      </c>
      <c r="I39" s="49">
        <v>0</v>
      </c>
      <c r="J39" s="48">
        <v>17500</v>
      </c>
      <c r="K39" s="48">
        <f t="shared" si="0"/>
        <v>502.25</v>
      </c>
      <c r="L39" s="49">
        <v>0</v>
      </c>
      <c r="M39" s="48">
        <f t="shared" si="3"/>
        <v>532</v>
      </c>
      <c r="N39" s="48">
        <v>25</v>
      </c>
      <c r="O39" s="48">
        <f t="shared" si="1"/>
        <v>1059.25</v>
      </c>
      <c r="P39" s="50">
        <f t="shared" si="4"/>
        <v>16440.75</v>
      </c>
    </row>
    <row r="40" spans="1:16" ht="24" x14ac:dyDescent="0.2">
      <c r="A40" s="47">
        <v>39</v>
      </c>
      <c r="B40" s="33" t="s">
        <v>60</v>
      </c>
      <c r="C40" s="33" t="s">
        <v>162</v>
      </c>
      <c r="D40" s="33" t="s">
        <v>238</v>
      </c>
      <c r="E40" s="33" t="s">
        <v>49</v>
      </c>
      <c r="F40" s="34" t="s">
        <v>222</v>
      </c>
      <c r="G40" s="33" t="s">
        <v>323</v>
      </c>
      <c r="H40" s="48">
        <v>27000</v>
      </c>
      <c r="I40" s="49">
        <v>0</v>
      </c>
      <c r="J40" s="48">
        <v>27000</v>
      </c>
      <c r="K40" s="48">
        <f t="shared" si="0"/>
        <v>774.9</v>
      </c>
      <c r="L40" s="49">
        <v>0</v>
      </c>
      <c r="M40" s="48">
        <f t="shared" si="3"/>
        <v>820.8</v>
      </c>
      <c r="N40" s="48">
        <v>25</v>
      </c>
      <c r="O40" s="48">
        <f t="shared" si="1"/>
        <v>1620.6999999999998</v>
      </c>
      <c r="P40" s="50">
        <f t="shared" si="4"/>
        <v>25379.3</v>
      </c>
    </row>
    <row r="41" spans="1:16" ht="24" x14ac:dyDescent="0.2">
      <c r="A41" s="47">
        <v>40</v>
      </c>
      <c r="B41" s="33" t="s">
        <v>145</v>
      </c>
      <c r="C41" s="33" t="s">
        <v>162</v>
      </c>
      <c r="D41" s="33" t="s">
        <v>92</v>
      </c>
      <c r="E41" s="33" t="s">
        <v>51</v>
      </c>
      <c r="F41" s="34" t="s">
        <v>222</v>
      </c>
      <c r="G41" s="33" t="s">
        <v>323</v>
      </c>
      <c r="H41" s="48">
        <v>20500</v>
      </c>
      <c r="I41" s="49">
        <v>0</v>
      </c>
      <c r="J41" s="48">
        <v>20500</v>
      </c>
      <c r="K41" s="48">
        <f t="shared" si="0"/>
        <v>588.35</v>
      </c>
      <c r="L41" s="49">
        <v>0</v>
      </c>
      <c r="M41" s="48">
        <f t="shared" si="3"/>
        <v>623.20000000000005</v>
      </c>
      <c r="N41" s="48">
        <v>25</v>
      </c>
      <c r="O41" s="48">
        <f t="shared" si="1"/>
        <v>1236.5500000000002</v>
      </c>
      <c r="P41" s="50">
        <f t="shared" si="4"/>
        <v>19263.45</v>
      </c>
    </row>
    <row r="42" spans="1:16" x14ac:dyDescent="0.2">
      <c r="A42" s="47">
        <v>41</v>
      </c>
      <c r="B42" s="33" t="s">
        <v>29</v>
      </c>
      <c r="C42" s="33" t="s">
        <v>162</v>
      </c>
      <c r="D42" s="33" t="s">
        <v>10</v>
      </c>
      <c r="E42" s="33" t="s">
        <v>51</v>
      </c>
      <c r="F42" s="34" t="s">
        <v>222</v>
      </c>
      <c r="G42" s="33" t="s">
        <v>323</v>
      </c>
      <c r="H42" s="48">
        <v>22000</v>
      </c>
      <c r="I42" s="49">
        <v>0</v>
      </c>
      <c r="J42" s="48">
        <v>22000</v>
      </c>
      <c r="K42" s="48">
        <f t="shared" si="0"/>
        <v>631.4</v>
      </c>
      <c r="L42" s="49">
        <v>0</v>
      </c>
      <c r="M42" s="48">
        <f t="shared" si="3"/>
        <v>668.8</v>
      </c>
      <c r="N42" s="48">
        <v>125</v>
      </c>
      <c r="O42" s="48">
        <f t="shared" si="1"/>
        <v>1425.1999999999998</v>
      </c>
      <c r="P42" s="50">
        <f t="shared" si="4"/>
        <v>20574.8</v>
      </c>
    </row>
    <row r="43" spans="1:16" ht="24" x14ac:dyDescent="0.2">
      <c r="A43" s="47">
        <v>42</v>
      </c>
      <c r="B43" s="33" t="s">
        <v>178</v>
      </c>
      <c r="C43" s="33" t="s">
        <v>162</v>
      </c>
      <c r="D43" s="33" t="s">
        <v>10</v>
      </c>
      <c r="E43" s="33" t="s">
        <v>49</v>
      </c>
      <c r="F43" s="34" t="s">
        <v>222</v>
      </c>
      <c r="G43" s="33" t="s">
        <v>323</v>
      </c>
      <c r="H43" s="48">
        <v>22000</v>
      </c>
      <c r="I43" s="49">
        <v>0</v>
      </c>
      <c r="J43" s="48">
        <v>22000</v>
      </c>
      <c r="K43" s="48">
        <f t="shared" si="0"/>
        <v>631.4</v>
      </c>
      <c r="L43" s="49">
        <v>0</v>
      </c>
      <c r="M43" s="48">
        <f t="shared" si="3"/>
        <v>668.8</v>
      </c>
      <c r="N43" s="48">
        <v>1375.12</v>
      </c>
      <c r="O43" s="48">
        <f t="shared" si="1"/>
        <v>2675.3199999999997</v>
      </c>
      <c r="P43" s="50">
        <f t="shared" si="4"/>
        <v>19324.68</v>
      </c>
    </row>
    <row r="44" spans="1:16" x14ac:dyDescent="0.2">
      <c r="A44" s="47">
        <v>43</v>
      </c>
      <c r="B44" s="33" t="s">
        <v>208</v>
      </c>
      <c r="C44" s="33" t="s">
        <v>162</v>
      </c>
      <c r="D44" s="33" t="s">
        <v>10</v>
      </c>
      <c r="E44" s="33" t="s">
        <v>49</v>
      </c>
      <c r="F44" s="34" t="s">
        <v>222</v>
      </c>
      <c r="G44" s="33" t="s">
        <v>323</v>
      </c>
      <c r="H44" s="48">
        <v>20000</v>
      </c>
      <c r="I44" s="49">
        <v>0</v>
      </c>
      <c r="J44" s="48">
        <v>20000</v>
      </c>
      <c r="K44" s="48">
        <f t="shared" si="0"/>
        <v>574</v>
      </c>
      <c r="L44" s="48">
        <v>0</v>
      </c>
      <c r="M44" s="48">
        <f t="shared" si="3"/>
        <v>608</v>
      </c>
      <c r="N44" s="48">
        <v>25</v>
      </c>
      <c r="O44" s="48">
        <f t="shared" si="1"/>
        <v>1207</v>
      </c>
      <c r="P44" s="50">
        <f t="shared" si="4"/>
        <v>18793</v>
      </c>
    </row>
    <row r="45" spans="1:16" ht="24" x14ac:dyDescent="0.2">
      <c r="A45" s="47">
        <v>44</v>
      </c>
      <c r="B45" s="33" t="s">
        <v>30</v>
      </c>
      <c r="C45" s="33" t="s">
        <v>162</v>
      </c>
      <c r="D45" s="33" t="s">
        <v>10</v>
      </c>
      <c r="E45" s="33" t="s">
        <v>51</v>
      </c>
      <c r="F45" s="34" t="s">
        <v>222</v>
      </c>
      <c r="G45" s="33" t="s">
        <v>323</v>
      </c>
      <c r="H45" s="48">
        <v>22000</v>
      </c>
      <c r="I45" s="49">
        <v>0</v>
      </c>
      <c r="J45" s="48">
        <v>22000</v>
      </c>
      <c r="K45" s="48">
        <f t="shared" si="0"/>
        <v>631.4</v>
      </c>
      <c r="L45" s="49">
        <v>0</v>
      </c>
      <c r="M45" s="48">
        <f t="shared" si="3"/>
        <v>668.8</v>
      </c>
      <c r="N45" s="48">
        <v>125</v>
      </c>
      <c r="O45" s="48">
        <f t="shared" si="1"/>
        <v>1425.1999999999998</v>
      </c>
      <c r="P45" s="50">
        <f t="shared" si="4"/>
        <v>20574.8</v>
      </c>
    </row>
    <row r="46" spans="1:16" x14ac:dyDescent="0.2">
      <c r="A46" s="47">
        <v>45</v>
      </c>
      <c r="B46" s="33" t="s">
        <v>61</v>
      </c>
      <c r="C46" s="33" t="s">
        <v>162</v>
      </c>
      <c r="D46" s="33" t="s">
        <v>62</v>
      </c>
      <c r="E46" s="33" t="s">
        <v>51</v>
      </c>
      <c r="F46" s="34" t="s">
        <v>222</v>
      </c>
      <c r="G46" s="33" t="s">
        <v>323</v>
      </c>
      <c r="H46" s="48">
        <v>22000</v>
      </c>
      <c r="I46" s="49">
        <v>0</v>
      </c>
      <c r="J46" s="48">
        <v>22000</v>
      </c>
      <c r="K46" s="48">
        <f t="shared" si="0"/>
        <v>631.4</v>
      </c>
      <c r="L46" s="49">
        <v>0</v>
      </c>
      <c r="M46" s="48">
        <f t="shared" si="3"/>
        <v>668.8</v>
      </c>
      <c r="N46" s="48">
        <v>1687.98</v>
      </c>
      <c r="O46" s="48">
        <f t="shared" si="1"/>
        <v>2988.18</v>
      </c>
      <c r="P46" s="50">
        <f t="shared" si="4"/>
        <v>19011.82</v>
      </c>
    </row>
    <row r="47" spans="1:16" ht="24" x14ac:dyDescent="0.2">
      <c r="A47" s="47">
        <v>46</v>
      </c>
      <c r="B47" s="33" t="s">
        <v>209</v>
      </c>
      <c r="C47" s="33" t="s">
        <v>162</v>
      </c>
      <c r="D47" s="33" t="s">
        <v>210</v>
      </c>
      <c r="E47" s="33" t="s">
        <v>51</v>
      </c>
      <c r="F47" s="34" t="s">
        <v>222</v>
      </c>
      <c r="G47" s="33" t="s">
        <v>323</v>
      </c>
      <c r="H47" s="48">
        <v>20500</v>
      </c>
      <c r="I47" s="49">
        <v>0</v>
      </c>
      <c r="J47" s="48">
        <v>20500</v>
      </c>
      <c r="K47" s="48">
        <f t="shared" si="0"/>
        <v>588.35</v>
      </c>
      <c r="L47" s="49">
        <v>0</v>
      </c>
      <c r="M47" s="48">
        <f t="shared" si="3"/>
        <v>623.20000000000005</v>
      </c>
      <c r="N47" s="48">
        <v>25</v>
      </c>
      <c r="O47" s="48">
        <f t="shared" si="1"/>
        <v>1236.5500000000002</v>
      </c>
      <c r="P47" s="50">
        <f t="shared" si="4"/>
        <v>19263.45</v>
      </c>
    </row>
    <row r="48" spans="1:16" ht="24" x14ac:dyDescent="0.2">
      <c r="A48" s="47">
        <v>47</v>
      </c>
      <c r="B48" s="33" t="s">
        <v>204</v>
      </c>
      <c r="C48" s="33" t="s">
        <v>162</v>
      </c>
      <c r="D48" s="33" t="s">
        <v>93</v>
      </c>
      <c r="E48" s="33" t="s">
        <v>49</v>
      </c>
      <c r="F48" s="34" t="s">
        <v>222</v>
      </c>
      <c r="G48" s="33" t="s">
        <v>323</v>
      </c>
      <c r="H48" s="48">
        <v>16500</v>
      </c>
      <c r="I48" s="49">
        <v>0</v>
      </c>
      <c r="J48" s="48">
        <v>16500</v>
      </c>
      <c r="K48" s="48">
        <f t="shared" si="0"/>
        <v>473.55</v>
      </c>
      <c r="L48" s="49">
        <v>0</v>
      </c>
      <c r="M48" s="48">
        <f t="shared" si="3"/>
        <v>501.6</v>
      </c>
      <c r="N48" s="48">
        <v>1375.12</v>
      </c>
      <c r="O48" s="48">
        <f t="shared" si="1"/>
        <v>2350.27</v>
      </c>
      <c r="P48" s="50">
        <f t="shared" si="4"/>
        <v>14149.73</v>
      </c>
    </row>
    <row r="49" spans="1:16" x14ac:dyDescent="0.2">
      <c r="A49" s="47">
        <v>48</v>
      </c>
      <c r="B49" s="33" t="s">
        <v>91</v>
      </c>
      <c r="C49" s="33" t="s">
        <v>162</v>
      </c>
      <c r="D49" s="33" t="s">
        <v>17</v>
      </c>
      <c r="E49" s="33" t="s">
        <v>51</v>
      </c>
      <c r="F49" s="34" t="s">
        <v>221</v>
      </c>
      <c r="G49" s="33" t="s">
        <v>323</v>
      </c>
      <c r="H49" s="48">
        <v>16500</v>
      </c>
      <c r="I49" s="49">
        <v>0</v>
      </c>
      <c r="J49" s="48">
        <v>16500</v>
      </c>
      <c r="K49" s="48">
        <f t="shared" si="0"/>
        <v>473.55</v>
      </c>
      <c r="L49" s="49">
        <v>0</v>
      </c>
      <c r="M49" s="48">
        <f t="shared" si="3"/>
        <v>501.6</v>
      </c>
      <c r="N49" s="48">
        <v>25</v>
      </c>
      <c r="O49" s="48">
        <f t="shared" si="1"/>
        <v>1000.1500000000001</v>
      </c>
      <c r="P49" s="50">
        <f t="shared" si="4"/>
        <v>15499.85</v>
      </c>
    </row>
    <row r="50" spans="1:16" x14ac:dyDescent="0.2">
      <c r="A50" s="47">
        <v>49</v>
      </c>
      <c r="B50" s="33" t="s">
        <v>31</v>
      </c>
      <c r="C50" s="33" t="s">
        <v>162</v>
      </c>
      <c r="D50" s="33" t="s">
        <v>17</v>
      </c>
      <c r="E50" s="33" t="s">
        <v>51</v>
      </c>
      <c r="F50" s="34" t="s">
        <v>221</v>
      </c>
      <c r="G50" s="33" t="s">
        <v>323</v>
      </c>
      <c r="H50" s="48">
        <v>16500</v>
      </c>
      <c r="I50" s="49">
        <v>0</v>
      </c>
      <c r="J50" s="48">
        <v>16500</v>
      </c>
      <c r="K50" s="48">
        <f t="shared" si="0"/>
        <v>473.55</v>
      </c>
      <c r="L50" s="49">
        <v>0</v>
      </c>
      <c r="M50" s="48">
        <f t="shared" si="3"/>
        <v>501.6</v>
      </c>
      <c r="N50" s="48">
        <v>3013.91</v>
      </c>
      <c r="O50" s="48">
        <f t="shared" si="1"/>
        <v>3989.06</v>
      </c>
      <c r="P50" s="50">
        <f t="shared" si="4"/>
        <v>12510.94</v>
      </c>
    </row>
    <row r="51" spans="1:16" ht="24" x14ac:dyDescent="0.2">
      <c r="A51" s="47">
        <v>50</v>
      </c>
      <c r="B51" s="33" t="s">
        <v>180</v>
      </c>
      <c r="C51" s="33" t="s">
        <v>162</v>
      </c>
      <c r="D51" s="33" t="s">
        <v>17</v>
      </c>
      <c r="E51" s="33" t="s">
        <v>51</v>
      </c>
      <c r="F51" s="34" t="s">
        <v>221</v>
      </c>
      <c r="G51" s="33" t="s">
        <v>323</v>
      </c>
      <c r="H51" s="48">
        <v>16500</v>
      </c>
      <c r="I51" s="49">
        <v>0</v>
      </c>
      <c r="J51" s="48">
        <v>16500</v>
      </c>
      <c r="K51" s="48">
        <f t="shared" si="0"/>
        <v>473.55</v>
      </c>
      <c r="L51" s="49">
        <v>0</v>
      </c>
      <c r="M51" s="48">
        <f t="shared" si="3"/>
        <v>501.6</v>
      </c>
      <c r="N51" s="48">
        <v>2770.58</v>
      </c>
      <c r="O51" s="48">
        <f t="shared" si="1"/>
        <v>3745.73</v>
      </c>
      <c r="P51" s="50">
        <f t="shared" si="4"/>
        <v>12754.27</v>
      </c>
    </row>
    <row r="52" spans="1:16" x14ac:dyDescent="0.2">
      <c r="A52" s="47">
        <v>51</v>
      </c>
      <c r="B52" s="33" t="s">
        <v>28</v>
      </c>
      <c r="C52" s="33" t="s">
        <v>162</v>
      </c>
      <c r="D52" s="33" t="s">
        <v>17</v>
      </c>
      <c r="E52" s="33" t="s">
        <v>51</v>
      </c>
      <c r="F52" s="34" t="s">
        <v>221</v>
      </c>
      <c r="G52" s="33" t="s">
        <v>323</v>
      </c>
      <c r="H52" s="48">
        <v>16500</v>
      </c>
      <c r="I52" s="49">
        <v>0</v>
      </c>
      <c r="J52" s="48">
        <v>16500</v>
      </c>
      <c r="K52" s="48">
        <f t="shared" si="0"/>
        <v>473.55</v>
      </c>
      <c r="L52" s="49">
        <v>0</v>
      </c>
      <c r="M52" s="48">
        <f t="shared" si="3"/>
        <v>501.6</v>
      </c>
      <c r="N52" s="48">
        <v>125</v>
      </c>
      <c r="O52" s="48">
        <f t="shared" si="1"/>
        <v>1100.1500000000001</v>
      </c>
      <c r="P52" s="50">
        <f t="shared" si="4"/>
        <v>15399.85</v>
      </c>
    </row>
    <row r="53" spans="1:16" x14ac:dyDescent="0.2">
      <c r="A53" s="47">
        <v>52</v>
      </c>
      <c r="B53" s="33" t="s">
        <v>223</v>
      </c>
      <c r="C53" s="33" t="s">
        <v>162</v>
      </c>
      <c r="D53" s="33" t="s">
        <v>17</v>
      </c>
      <c r="E53" s="33" t="s">
        <v>51</v>
      </c>
      <c r="F53" s="34" t="s">
        <v>221</v>
      </c>
      <c r="G53" s="33" t="s">
        <v>323</v>
      </c>
      <c r="H53" s="48">
        <v>16500</v>
      </c>
      <c r="I53" s="49">
        <v>0</v>
      </c>
      <c r="J53" s="48">
        <v>16500</v>
      </c>
      <c r="K53" s="48">
        <f t="shared" si="0"/>
        <v>473.55</v>
      </c>
      <c r="L53" s="49">
        <v>0</v>
      </c>
      <c r="M53" s="48">
        <f t="shared" si="3"/>
        <v>501.6</v>
      </c>
      <c r="N53" s="48">
        <v>25</v>
      </c>
      <c r="O53" s="48">
        <f t="shared" si="1"/>
        <v>1000.1500000000001</v>
      </c>
      <c r="P53" s="50">
        <f t="shared" si="4"/>
        <v>15499.85</v>
      </c>
    </row>
    <row r="54" spans="1:16" x14ac:dyDescent="0.2">
      <c r="A54" s="47">
        <v>53</v>
      </c>
      <c r="B54" s="33" t="s">
        <v>232</v>
      </c>
      <c r="C54" s="33" t="s">
        <v>162</v>
      </c>
      <c r="D54" s="33" t="s">
        <v>17</v>
      </c>
      <c r="E54" s="33" t="s">
        <v>51</v>
      </c>
      <c r="F54" s="34" t="s">
        <v>222</v>
      </c>
      <c r="G54" s="33" t="s">
        <v>323</v>
      </c>
      <c r="H54" s="48">
        <v>16500</v>
      </c>
      <c r="I54" s="49">
        <v>0</v>
      </c>
      <c r="J54" s="48">
        <v>16500</v>
      </c>
      <c r="K54" s="48">
        <f t="shared" si="0"/>
        <v>473.55</v>
      </c>
      <c r="L54" s="49">
        <v>0</v>
      </c>
      <c r="M54" s="48">
        <f t="shared" si="3"/>
        <v>501.6</v>
      </c>
      <c r="N54" s="48">
        <v>25</v>
      </c>
      <c r="O54" s="48">
        <f t="shared" si="1"/>
        <v>1000.1500000000001</v>
      </c>
      <c r="P54" s="50">
        <f t="shared" si="4"/>
        <v>15499.85</v>
      </c>
    </row>
    <row r="55" spans="1:16" ht="24" x14ac:dyDescent="0.2">
      <c r="A55" s="47">
        <v>54</v>
      </c>
      <c r="B55" s="33" t="s">
        <v>107</v>
      </c>
      <c r="C55" s="33" t="s">
        <v>172</v>
      </c>
      <c r="D55" s="33" t="s">
        <v>186</v>
      </c>
      <c r="E55" s="33" t="s">
        <v>48</v>
      </c>
      <c r="F55" s="34" t="s">
        <v>221</v>
      </c>
      <c r="G55" s="33" t="s">
        <v>323</v>
      </c>
      <c r="H55" s="48">
        <v>45000</v>
      </c>
      <c r="I55" s="49">
        <v>0</v>
      </c>
      <c r="J55" s="48">
        <v>45000</v>
      </c>
      <c r="K55" s="48">
        <f t="shared" si="0"/>
        <v>1291.5</v>
      </c>
      <c r="L55" s="48">
        <v>743.29</v>
      </c>
      <c r="M55" s="48">
        <f t="shared" si="3"/>
        <v>1368</v>
      </c>
      <c r="N55" s="48">
        <v>4168.74</v>
      </c>
      <c r="O55" s="48">
        <f t="shared" si="1"/>
        <v>7571.53</v>
      </c>
      <c r="P55" s="50">
        <f t="shared" si="4"/>
        <v>37428.47</v>
      </c>
    </row>
    <row r="56" spans="1:16" ht="24" x14ac:dyDescent="0.2">
      <c r="A56" s="47">
        <v>55</v>
      </c>
      <c r="B56" s="33" t="s">
        <v>148</v>
      </c>
      <c r="C56" s="33" t="s">
        <v>172</v>
      </c>
      <c r="D56" s="33" t="s">
        <v>187</v>
      </c>
      <c r="E56" s="33" t="s">
        <v>48</v>
      </c>
      <c r="F56" s="34" t="s">
        <v>221</v>
      </c>
      <c r="G56" s="33" t="s">
        <v>323</v>
      </c>
      <c r="H56" s="48">
        <v>50000</v>
      </c>
      <c r="I56" s="48">
        <v>0</v>
      </c>
      <c r="J56" s="48">
        <v>50000</v>
      </c>
      <c r="K56" s="48">
        <f t="shared" si="0"/>
        <v>1435</v>
      </c>
      <c r="L56" s="48">
        <v>1651.48</v>
      </c>
      <c r="M56" s="48">
        <f t="shared" si="3"/>
        <v>1520</v>
      </c>
      <c r="N56" s="48">
        <v>1375.12</v>
      </c>
      <c r="O56" s="48">
        <f t="shared" si="1"/>
        <v>5981.5999999999995</v>
      </c>
      <c r="P56" s="50">
        <f t="shared" si="4"/>
        <v>44018.400000000001</v>
      </c>
    </row>
    <row r="57" spans="1:16" ht="24" x14ac:dyDescent="0.2">
      <c r="A57" s="47">
        <v>56</v>
      </c>
      <c r="B57" s="33" t="s">
        <v>211</v>
      </c>
      <c r="C57" s="33" t="s">
        <v>172</v>
      </c>
      <c r="D57" s="33" t="s">
        <v>215</v>
      </c>
      <c r="E57" s="33" t="s">
        <v>59</v>
      </c>
      <c r="F57" s="34" t="s">
        <v>221</v>
      </c>
      <c r="G57" s="33" t="s">
        <v>323</v>
      </c>
      <c r="H57" s="48">
        <v>90000</v>
      </c>
      <c r="I57" s="49">
        <v>0</v>
      </c>
      <c r="J57" s="48">
        <v>90000</v>
      </c>
      <c r="K57" s="48">
        <f t="shared" si="0"/>
        <v>2583</v>
      </c>
      <c r="L57" s="48">
        <v>9753.1200000000008</v>
      </c>
      <c r="M57" s="48">
        <f t="shared" si="3"/>
        <v>2736</v>
      </c>
      <c r="N57" s="48">
        <v>25</v>
      </c>
      <c r="O57" s="48">
        <f t="shared" si="1"/>
        <v>15097.12</v>
      </c>
      <c r="P57" s="50">
        <f t="shared" si="4"/>
        <v>74902.880000000005</v>
      </c>
    </row>
    <row r="58" spans="1:16" ht="24" x14ac:dyDescent="0.2">
      <c r="A58" s="47">
        <v>57</v>
      </c>
      <c r="B58" s="33" t="s">
        <v>75</v>
      </c>
      <c r="C58" s="33" t="s">
        <v>172</v>
      </c>
      <c r="D58" s="33" t="s">
        <v>102</v>
      </c>
      <c r="E58" s="33" t="s">
        <v>48</v>
      </c>
      <c r="F58" s="34" t="s">
        <v>221</v>
      </c>
      <c r="G58" s="33" t="s">
        <v>323</v>
      </c>
      <c r="H58" s="48">
        <v>70000</v>
      </c>
      <c r="I58" s="49">
        <v>0</v>
      </c>
      <c r="J58" s="48">
        <v>70000</v>
      </c>
      <c r="K58" s="48">
        <f t="shared" si="0"/>
        <v>2009</v>
      </c>
      <c r="L58" s="48">
        <v>5098.45</v>
      </c>
      <c r="M58" s="48">
        <f t="shared" si="3"/>
        <v>2128</v>
      </c>
      <c r="N58" s="48">
        <v>1475.12</v>
      </c>
      <c r="O58" s="48">
        <f t="shared" si="1"/>
        <v>10710.57</v>
      </c>
      <c r="P58" s="50">
        <f t="shared" si="4"/>
        <v>59289.43</v>
      </c>
    </row>
    <row r="59" spans="1:16" ht="24" x14ac:dyDescent="0.2">
      <c r="A59" s="47">
        <v>58</v>
      </c>
      <c r="B59" s="33" t="s">
        <v>88</v>
      </c>
      <c r="C59" s="33" t="s">
        <v>172</v>
      </c>
      <c r="D59" s="33" t="s">
        <v>72</v>
      </c>
      <c r="E59" s="33" t="s">
        <v>48</v>
      </c>
      <c r="F59" s="34" t="s">
        <v>221</v>
      </c>
      <c r="G59" s="33" t="s">
        <v>323</v>
      </c>
      <c r="H59" s="48">
        <v>50000</v>
      </c>
      <c r="I59" s="49">
        <v>0</v>
      </c>
      <c r="J59" s="48">
        <v>50000</v>
      </c>
      <c r="K59" s="48">
        <f t="shared" si="0"/>
        <v>1435</v>
      </c>
      <c r="L59" s="48">
        <v>1854</v>
      </c>
      <c r="M59" s="48">
        <f t="shared" si="3"/>
        <v>1520</v>
      </c>
      <c r="N59" s="48">
        <v>125</v>
      </c>
      <c r="O59" s="48">
        <f t="shared" si="1"/>
        <v>4934</v>
      </c>
      <c r="P59" s="50">
        <f t="shared" si="4"/>
        <v>45066</v>
      </c>
    </row>
    <row r="60" spans="1:16" ht="24" x14ac:dyDescent="0.2">
      <c r="A60" s="47">
        <v>59</v>
      </c>
      <c r="B60" s="33" t="s">
        <v>41</v>
      </c>
      <c r="C60" s="33" t="s">
        <v>172</v>
      </c>
      <c r="D60" s="33" t="s">
        <v>72</v>
      </c>
      <c r="E60" s="33" t="s">
        <v>48</v>
      </c>
      <c r="F60" s="34" t="s">
        <v>221</v>
      </c>
      <c r="G60" s="33" t="s">
        <v>323</v>
      </c>
      <c r="H60" s="48">
        <v>50000</v>
      </c>
      <c r="I60" s="49">
        <v>0</v>
      </c>
      <c r="J60" s="48">
        <v>50000</v>
      </c>
      <c r="K60" s="48">
        <f t="shared" si="0"/>
        <v>1435</v>
      </c>
      <c r="L60" s="48">
        <v>1854</v>
      </c>
      <c r="M60" s="48">
        <f t="shared" si="3"/>
        <v>1520</v>
      </c>
      <c r="N60" s="48">
        <v>125</v>
      </c>
      <c r="O60" s="48">
        <f t="shared" si="1"/>
        <v>4934</v>
      </c>
      <c r="P60" s="50">
        <f t="shared" si="4"/>
        <v>45066</v>
      </c>
    </row>
    <row r="61" spans="1:16" ht="24" x14ac:dyDescent="0.2">
      <c r="A61" s="47">
        <v>60</v>
      </c>
      <c r="B61" s="33" t="s">
        <v>34</v>
      </c>
      <c r="C61" s="33" t="s">
        <v>172</v>
      </c>
      <c r="D61" s="33" t="s">
        <v>72</v>
      </c>
      <c r="E61" s="33" t="s">
        <v>48</v>
      </c>
      <c r="F61" s="34" t="s">
        <v>222</v>
      </c>
      <c r="G61" s="33" t="s">
        <v>323</v>
      </c>
      <c r="H61" s="48">
        <v>50000</v>
      </c>
      <c r="I61" s="49">
        <v>0</v>
      </c>
      <c r="J61" s="48">
        <v>50000</v>
      </c>
      <c r="K61" s="48">
        <f t="shared" si="0"/>
        <v>1435</v>
      </c>
      <c r="L61" s="48">
        <v>1854</v>
      </c>
      <c r="M61" s="48">
        <f t="shared" si="3"/>
        <v>1520</v>
      </c>
      <c r="N61" s="48">
        <v>125</v>
      </c>
      <c r="O61" s="48">
        <f t="shared" si="1"/>
        <v>4934</v>
      </c>
      <c r="P61" s="50">
        <f t="shared" si="4"/>
        <v>45066</v>
      </c>
    </row>
    <row r="62" spans="1:16" ht="24" x14ac:dyDescent="0.2">
      <c r="A62" s="47">
        <v>61</v>
      </c>
      <c r="B62" s="33" t="s">
        <v>80</v>
      </c>
      <c r="C62" s="33" t="s">
        <v>172</v>
      </c>
      <c r="D62" s="33" t="s">
        <v>104</v>
      </c>
      <c r="E62" s="33" t="s">
        <v>48</v>
      </c>
      <c r="F62" s="34" t="s">
        <v>221</v>
      </c>
      <c r="G62" s="33" t="s">
        <v>323</v>
      </c>
      <c r="H62" s="48">
        <v>45000</v>
      </c>
      <c r="I62" s="49">
        <v>0</v>
      </c>
      <c r="J62" s="48">
        <v>45000</v>
      </c>
      <c r="K62" s="48">
        <f t="shared" si="0"/>
        <v>1291.5</v>
      </c>
      <c r="L62" s="48">
        <v>1148.33</v>
      </c>
      <c r="M62" s="48">
        <f t="shared" si="3"/>
        <v>1368</v>
      </c>
      <c r="N62" s="48">
        <v>125</v>
      </c>
      <c r="O62" s="48">
        <f t="shared" si="1"/>
        <v>3932.83</v>
      </c>
      <c r="P62" s="50">
        <f t="shared" si="4"/>
        <v>41067.17</v>
      </c>
    </row>
    <row r="63" spans="1:16" ht="24" x14ac:dyDescent="0.2">
      <c r="A63" s="47">
        <v>62</v>
      </c>
      <c r="B63" s="33" t="s">
        <v>35</v>
      </c>
      <c r="C63" s="33" t="s">
        <v>172</v>
      </c>
      <c r="D63" s="33" t="s">
        <v>104</v>
      </c>
      <c r="E63" s="33" t="s">
        <v>48</v>
      </c>
      <c r="F63" s="34" t="s">
        <v>222</v>
      </c>
      <c r="G63" s="33" t="s">
        <v>323</v>
      </c>
      <c r="H63" s="48">
        <v>45000</v>
      </c>
      <c r="I63" s="49">
        <v>0</v>
      </c>
      <c r="J63" s="48">
        <v>45000</v>
      </c>
      <c r="K63" s="48">
        <f t="shared" si="0"/>
        <v>1291.5</v>
      </c>
      <c r="L63" s="48">
        <v>1148.33</v>
      </c>
      <c r="M63" s="48">
        <f t="shared" si="3"/>
        <v>1368</v>
      </c>
      <c r="N63" s="48">
        <v>125</v>
      </c>
      <c r="O63" s="48">
        <f t="shared" si="1"/>
        <v>3932.83</v>
      </c>
      <c r="P63" s="50">
        <f t="shared" si="4"/>
        <v>41067.17</v>
      </c>
    </row>
    <row r="64" spans="1:16" ht="24" x14ac:dyDescent="0.2">
      <c r="A64" s="47">
        <v>63</v>
      </c>
      <c r="B64" s="33" t="s">
        <v>23</v>
      </c>
      <c r="C64" s="33" t="s">
        <v>172</v>
      </c>
      <c r="D64" s="33" t="s">
        <v>104</v>
      </c>
      <c r="E64" s="33" t="s">
        <v>48</v>
      </c>
      <c r="F64" s="34" t="s">
        <v>221</v>
      </c>
      <c r="G64" s="33" t="s">
        <v>323</v>
      </c>
      <c r="H64" s="48">
        <v>45000</v>
      </c>
      <c r="I64" s="49">
        <v>0</v>
      </c>
      <c r="J64" s="48">
        <v>45000</v>
      </c>
      <c r="K64" s="48">
        <f t="shared" si="0"/>
        <v>1291.5</v>
      </c>
      <c r="L64" s="49">
        <v>945.81</v>
      </c>
      <c r="M64" s="48">
        <f t="shared" si="3"/>
        <v>1368</v>
      </c>
      <c r="N64" s="48">
        <v>2193.12</v>
      </c>
      <c r="O64" s="48">
        <f t="shared" si="1"/>
        <v>5798.43</v>
      </c>
      <c r="P64" s="50">
        <f t="shared" si="4"/>
        <v>39201.57</v>
      </c>
    </row>
    <row r="65" spans="1:16" ht="24" x14ac:dyDescent="0.2">
      <c r="A65" s="47">
        <v>64</v>
      </c>
      <c r="B65" s="33" t="s">
        <v>36</v>
      </c>
      <c r="C65" s="33" t="s">
        <v>172</v>
      </c>
      <c r="D65" s="33" t="s">
        <v>104</v>
      </c>
      <c r="E65" s="33" t="s">
        <v>48</v>
      </c>
      <c r="F65" s="34" t="s">
        <v>222</v>
      </c>
      <c r="G65" s="33" t="s">
        <v>323</v>
      </c>
      <c r="H65" s="48">
        <v>45000</v>
      </c>
      <c r="I65" s="49">
        <v>0</v>
      </c>
      <c r="J65" s="48">
        <v>45000</v>
      </c>
      <c r="K65" s="48">
        <f t="shared" si="0"/>
        <v>1291.5</v>
      </c>
      <c r="L65" s="48">
        <v>1148.33</v>
      </c>
      <c r="M65" s="48">
        <f t="shared" si="3"/>
        <v>1368</v>
      </c>
      <c r="N65" s="48">
        <v>25</v>
      </c>
      <c r="O65" s="48">
        <f t="shared" si="1"/>
        <v>3832.83</v>
      </c>
      <c r="P65" s="50">
        <f t="shared" si="4"/>
        <v>41167.17</v>
      </c>
    </row>
    <row r="66" spans="1:16" ht="24" x14ac:dyDescent="0.2">
      <c r="A66" s="47">
        <v>65</v>
      </c>
      <c r="B66" s="33" t="s">
        <v>37</v>
      </c>
      <c r="C66" s="33" t="s">
        <v>172</v>
      </c>
      <c r="D66" s="33" t="s">
        <v>104</v>
      </c>
      <c r="E66" s="33" t="s">
        <v>48</v>
      </c>
      <c r="F66" s="34" t="s">
        <v>221</v>
      </c>
      <c r="G66" s="33" t="s">
        <v>323</v>
      </c>
      <c r="H66" s="48">
        <v>45000</v>
      </c>
      <c r="I66" s="49">
        <v>0</v>
      </c>
      <c r="J66" s="48">
        <v>45000</v>
      </c>
      <c r="K66" s="48">
        <f t="shared" ref="K66:K95" si="5">H66*0.0287</f>
        <v>1291.5</v>
      </c>
      <c r="L66" s="49">
        <v>945.81</v>
      </c>
      <c r="M66" s="48">
        <f t="shared" si="3"/>
        <v>1368</v>
      </c>
      <c r="N66" s="48">
        <v>1475.12</v>
      </c>
      <c r="O66" s="48">
        <f t="shared" ref="O66:O95" si="6">K66+L66+M66+N66</f>
        <v>5080.43</v>
      </c>
      <c r="P66" s="50">
        <f t="shared" si="4"/>
        <v>39919.57</v>
      </c>
    </row>
    <row r="67" spans="1:16" ht="24" x14ac:dyDescent="0.2">
      <c r="A67" s="47">
        <v>66</v>
      </c>
      <c r="B67" s="33" t="s">
        <v>33</v>
      </c>
      <c r="C67" s="33" t="s">
        <v>172</v>
      </c>
      <c r="D67" s="33" t="s">
        <v>104</v>
      </c>
      <c r="E67" s="33" t="s">
        <v>49</v>
      </c>
      <c r="F67" s="34" t="s">
        <v>222</v>
      </c>
      <c r="G67" s="33" t="s">
        <v>323</v>
      </c>
      <c r="H67" s="48">
        <v>45000</v>
      </c>
      <c r="I67" s="49">
        <v>0</v>
      </c>
      <c r="J67" s="48">
        <v>45000</v>
      </c>
      <c r="K67" s="48">
        <f t="shared" si="5"/>
        <v>1291.5</v>
      </c>
      <c r="L67" s="48">
        <v>1148.33</v>
      </c>
      <c r="M67" s="48">
        <f t="shared" si="3"/>
        <v>1368</v>
      </c>
      <c r="N67" s="48">
        <v>125</v>
      </c>
      <c r="O67" s="48">
        <f t="shared" si="6"/>
        <v>3932.83</v>
      </c>
      <c r="P67" s="50">
        <f t="shared" si="4"/>
        <v>41067.17</v>
      </c>
    </row>
    <row r="68" spans="1:16" ht="24" x14ac:dyDescent="0.2">
      <c r="A68" s="47">
        <v>67</v>
      </c>
      <c r="B68" s="33" t="s">
        <v>136</v>
      </c>
      <c r="C68" s="33" t="s">
        <v>172</v>
      </c>
      <c r="D68" s="33" t="s">
        <v>104</v>
      </c>
      <c r="E68" s="33" t="s">
        <v>49</v>
      </c>
      <c r="F68" s="34" t="s">
        <v>221</v>
      </c>
      <c r="G68" s="33" t="s">
        <v>323</v>
      </c>
      <c r="H68" s="48">
        <v>35000</v>
      </c>
      <c r="I68" s="49">
        <v>0</v>
      </c>
      <c r="J68" s="48">
        <v>35000</v>
      </c>
      <c r="K68" s="48">
        <f t="shared" si="5"/>
        <v>1004.5</v>
      </c>
      <c r="L68" s="49">
        <v>0</v>
      </c>
      <c r="M68" s="48">
        <f t="shared" si="3"/>
        <v>1064</v>
      </c>
      <c r="N68" s="48">
        <v>25</v>
      </c>
      <c r="O68" s="48">
        <f t="shared" si="6"/>
        <v>2093.5</v>
      </c>
      <c r="P68" s="50">
        <f t="shared" si="4"/>
        <v>32906.5</v>
      </c>
    </row>
    <row r="69" spans="1:16" ht="24" x14ac:dyDescent="0.2">
      <c r="A69" s="47">
        <v>68</v>
      </c>
      <c r="B69" s="33" t="s">
        <v>11</v>
      </c>
      <c r="C69" s="33" t="s">
        <v>172</v>
      </c>
      <c r="D69" s="33" t="s">
        <v>104</v>
      </c>
      <c r="E69" s="33" t="s">
        <v>49</v>
      </c>
      <c r="F69" s="34" t="s">
        <v>222</v>
      </c>
      <c r="G69" s="33" t="s">
        <v>323</v>
      </c>
      <c r="H69" s="48">
        <v>45000</v>
      </c>
      <c r="I69" s="49">
        <v>0</v>
      </c>
      <c r="J69" s="48">
        <v>45000</v>
      </c>
      <c r="K69" s="48">
        <f t="shared" si="5"/>
        <v>1291.5</v>
      </c>
      <c r="L69" s="48">
        <v>1148.33</v>
      </c>
      <c r="M69" s="48">
        <f t="shared" si="3"/>
        <v>1368</v>
      </c>
      <c r="N69" s="48">
        <v>125</v>
      </c>
      <c r="O69" s="48">
        <f t="shared" si="6"/>
        <v>3932.83</v>
      </c>
      <c r="P69" s="50">
        <f t="shared" si="4"/>
        <v>41067.17</v>
      </c>
    </row>
    <row r="70" spans="1:16" ht="24" x14ac:dyDescent="0.2">
      <c r="A70" s="47">
        <v>69</v>
      </c>
      <c r="B70" s="33" t="s">
        <v>7</v>
      </c>
      <c r="C70" s="33" t="s">
        <v>193</v>
      </c>
      <c r="D70" s="33" t="s">
        <v>196</v>
      </c>
      <c r="E70" s="33" t="s">
        <v>48</v>
      </c>
      <c r="F70" s="34" t="s">
        <v>222</v>
      </c>
      <c r="G70" s="33" t="s">
        <v>323</v>
      </c>
      <c r="H70" s="48">
        <v>150000</v>
      </c>
      <c r="I70" s="49">
        <v>0</v>
      </c>
      <c r="J70" s="48">
        <v>150000</v>
      </c>
      <c r="K70" s="48">
        <f t="shared" si="5"/>
        <v>4305</v>
      </c>
      <c r="L70" s="48">
        <v>23866.62</v>
      </c>
      <c r="M70" s="48">
        <v>4560</v>
      </c>
      <c r="N70" s="48">
        <v>125</v>
      </c>
      <c r="O70" s="48">
        <f t="shared" si="6"/>
        <v>32856.619999999995</v>
      </c>
      <c r="P70" s="50">
        <f t="shared" si="4"/>
        <v>117143.38</v>
      </c>
    </row>
    <row r="71" spans="1:16" ht="24" x14ac:dyDescent="0.2">
      <c r="A71" s="47">
        <v>70</v>
      </c>
      <c r="B71" s="33" t="s">
        <v>39</v>
      </c>
      <c r="C71" s="33" t="s">
        <v>193</v>
      </c>
      <c r="D71" s="33" t="s">
        <v>267</v>
      </c>
      <c r="E71" s="33" t="s">
        <v>48</v>
      </c>
      <c r="F71" s="34" t="s">
        <v>222</v>
      </c>
      <c r="G71" s="33" t="s">
        <v>323</v>
      </c>
      <c r="H71" s="48">
        <v>80000</v>
      </c>
      <c r="I71" s="49">
        <v>0</v>
      </c>
      <c r="J71" s="48">
        <v>80000</v>
      </c>
      <c r="K71" s="48">
        <f t="shared" si="5"/>
        <v>2296</v>
      </c>
      <c r="L71" s="48">
        <v>7063.34</v>
      </c>
      <c r="M71" s="48">
        <f t="shared" ref="M71:M85" si="7">H71*0.0304</f>
        <v>2432</v>
      </c>
      <c r="N71" s="48">
        <v>1475.12</v>
      </c>
      <c r="O71" s="48">
        <f t="shared" si="6"/>
        <v>13266.46</v>
      </c>
      <c r="P71" s="50">
        <f t="shared" si="4"/>
        <v>66733.540000000008</v>
      </c>
    </row>
    <row r="72" spans="1:16" ht="24" x14ac:dyDescent="0.2">
      <c r="A72" s="47">
        <v>71</v>
      </c>
      <c r="B72" s="33" t="s">
        <v>42</v>
      </c>
      <c r="C72" s="33" t="s">
        <v>171</v>
      </c>
      <c r="D72" s="33" t="s">
        <v>74</v>
      </c>
      <c r="E72" s="33" t="s">
        <v>48</v>
      </c>
      <c r="F72" s="34" t="s">
        <v>221</v>
      </c>
      <c r="G72" s="33" t="s">
        <v>323</v>
      </c>
      <c r="H72" s="48">
        <v>80000</v>
      </c>
      <c r="I72" s="49">
        <v>0</v>
      </c>
      <c r="J72" s="48">
        <v>80000</v>
      </c>
      <c r="K72" s="48">
        <f t="shared" si="5"/>
        <v>2296</v>
      </c>
      <c r="L72" s="48">
        <v>0</v>
      </c>
      <c r="M72" s="48">
        <f t="shared" si="7"/>
        <v>2432</v>
      </c>
      <c r="N72" s="48">
        <v>843</v>
      </c>
      <c r="O72" s="48">
        <f t="shared" si="6"/>
        <v>5571</v>
      </c>
      <c r="P72" s="50">
        <f t="shared" si="4"/>
        <v>74429</v>
      </c>
    </row>
    <row r="73" spans="1:16" ht="24" x14ac:dyDescent="0.2">
      <c r="A73" s="47">
        <v>72</v>
      </c>
      <c r="B73" s="33" t="s">
        <v>97</v>
      </c>
      <c r="C73" s="33" t="s">
        <v>171</v>
      </c>
      <c r="D73" s="33" t="s">
        <v>96</v>
      </c>
      <c r="E73" s="33" t="s">
        <v>49</v>
      </c>
      <c r="F73" s="34" t="s">
        <v>221</v>
      </c>
      <c r="G73" s="33" t="s">
        <v>323</v>
      </c>
      <c r="H73" s="48">
        <v>70000</v>
      </c>
      <c r="I73" s="49">
        <v>0</v>
      </c>
      <c r="J73" s="48">
        <v>70000</v>
      </c>
      <c r="K73" s="48">
        <f t="shared" si="5"/>
        <v>2009</v>
      </c>
      <c r="L73" s="48">
        <v>5368.48</v>
      </c>
      <c r="M73" s="48">
        <f t="shared" si="7"/>
        <v>2128</v>
      </c>
      <c r="N73" s="48">
        <v>125</v>
      </c>
      <c r="O73" s="48">
        <f t="shared" si="6"/>
        <v>9630.48</v>
      </c>
      <c r="P73" s="50">
        <f t="shared" si="4"/>
        <v>60369.520000000004</v>
      </c>
    </row>
    <row r="74" spans="1:16" ht="24" x14ac:dyDescent="0.2">
      <c r="A74" s="47">
        <v>73</v>
      </c>
      <c r="B74" s="33" t="s">
        <v>43</v>
      </c>
      <c r="C74" s="33" t="s">
        <v>171</v>
      </c>
      <c r="D74" s="33" t="s">
        <v>74</v>
      </c>
      <c r="E74" s="33" t="s">
        <v>48</v>
      </c>
      <c r="F74" s="34" t="s">
        <v>221</v>
      </c>
      <c r="G74" s="33" t="s">
        <v>323</v>
      </c>
      <c r="H74" s="48">
        <v>70000</v>
      </c>
      <c r="I74" s="49">
        <v>0</v>
      </c>
      <c r="J74" s="48">
        <v>70000</v>
      </c>
      <c r="K74" s="48">
        <f t="shared" si="5"/>
        <v>2009</v>
      </c>
      <c r="L74" s="48">
        <v>5368.48</v>
      </c>
      <c r="M74" s="48">
        <f t="shared" si="7"/>
        <v>2128</v>
      </c>
      <c r="N74" s="48">
        <v>125</v>
      </c>
      <c r="O74" s="48">
        <f t="shared" si="6"/>
        <v>9630.48</v>
      </c>
      <c r="P74" s="50">
        <f t="shared" si="4"/>
        <v>60369.520000000004</v>
      </c>
    </row>
    <row r="75" spans="1:16" ht="24" x14ac:dyDescent="0.2">
      <c r="A75" s="47">
        <v>74</v>
      </c>
      <c r="B75" s="33" t="s">
        <v>73</v>
      </c>
      <c r="C75" s="33" t="s">
        <v>171</v>
      </c>
      <c r="D75" s="33" t="s">
        <v>74</v>
      </c>
      <c r="E75" s="33" t="s">
        <v>48</v>
      </c>
      <c r="F75" s="34" t="s">
        <v>221</v>
      </c>
      <c r="G75" s="33" t="s">
        <v>323</v>
      </c>
      <c r="H75" s="48">
        <v>50000</v>
      </c>
      <c r="I75" s="49">
        <v>0</v>
      </c>
      <c r="J75" s="48">
        <v>50000</v>
      </c>
      <c r="K75" s="48">
        <f t="shared" si="5"/>
        <v>1435</v>
      </c>
      <c r="L75" s="48">
        <v>1854</v>
      </c>
      <c r="M75" s="48">
        <f t="shared" si="7"/>
        <v>1520</v>
      </c>
      <c r="N75" s="48">
        <v>125</v>
      </c>
      <c r="O75" s="48">
        <f t="shared" si="6"/>
        <v>4934</v>
      </c>
      <c r="P75" s="50">
        <f t="shared" si="4"/>
        <v>45066</v>
      </c>
    </row>
    <row r="76" spans="1:16" ht="24" x14ac:dyDescent="0.2">
      <c r="A76" s="47">
        <v>75</v>
      </c>
      <c r="B76" s="33" t="s">
        <v>76</v>
      </c>
      <c r="C76" s="33" t="s">
        <v>171</v>
      </c>
      <c r="D76" s="33" t="s">
        <v>74</v>
      </c>
      <c r="E76" s="33" t="s">
        <v>48</v>
      </c>
      <c r="F76" s="34" t="s">
        <v>221</v>
      </c>
      <c r="G76" s="33" t="s">
        <v>323</v>
      </c>
      <c r="H76" s="48">
        <v>50000</v>
      </c>
      <c r="I76" s="49">
        <v>0</v>
      </c>
      <c r="J76" s="48">
        <v>50000</v>
      </c>
      <c r="K76" s="48">
        <f t="shared" si="5"/>
        <v>1435</v>
      </c>
      <c r="L76" s="48">
        <v>1854</v>
      </c>
      <c r="M76" s="48">
        <f t="shared" si="7"/>
        <v>1520</v>
      </c>
      <c r="N76" s="48">
        <v>843</v>
      </c>
      <c r="O76" s="48">
        <f t="shared" si="6"/>
        <v>5652</v>
      </c>
      <c r="P76" s="50">
        <f t="shared" si="4"/>
        <v>44348</v>
      </c>
    </row>
    <row r="77" spans="1:16" ht="24" x14ac:dyDescent="0.2">
      <c r="A77" s="47">
        <v>76</v>
      </c>
      <c r="B77" s="33" t="s">
        <v>77</v>
      </c>
      <c r="C77" s="33" t="s">
        <v>171</v>
      </c>
      <c r="D77" s="33" t="s">
        <v>74</v>
      </c>
      <c r="E77" s="33" t="s">
        <v>48</v>
      </c>
      <c r="F77" s="34" t="s">
        <v>221</v>
      </c>
      <c r="G77" s="33" t="s">
        <v>323</v>
      </c>
      <c r="H77" s="48">
        <v>50000</v>
      </c>
      <c r="I77" s="49">
        <v>0</v>
      </c>
      <c r="J77" s="48">
        <v>50000</v>
      </c>
      <c r="K77" s="48">
        <f t="shared" si="5"/>
        <v>1435</v>
      </c>
      <c r="L77" s="48">
        <v>1854</v>
      </c>
      <c r="M77" s="48">
        <f t="shared" si="7"/>
        <v>1520</v>
      </c>
      <c r="N77" s="48">
        <v>125</v>
      </c>
      <c r="O77" s="48">
        <f t="shared" si="6"/>
        <v>4934</v>
      </c>
      <c r="P77" s="50">
        <f t="shared" si="4"/>
        <v>45066</v>
      </c>
    </row>
    <row r="78" spans="1:16" ht="24" x14ac:dyDescent="0.2">
      <c r="A78" s="47">
        <v>77</v>
      </c>
      <c r="B78" s="33" t="s">
        <v>78</v>
      </c>
      <c r="C78" s="33" t="s">
        <v>171</v>
      </c>
      <c r="D78" s="33" t="s">
        <v>74</v>
      </c>
      <c r="E78" s="33" t="s">
        <v>48</v>
      </c>
      <c r="F78" s="34" t="s">
        <v>221</v>
      </c>
      <c r="G78" s="33" t="s">
        <v>323</v>
      </c>
      <c r="H78" s="48">
        <v>50000</v>
      </c>
      <c r="I78" s="49">
        <v>0</v>
      </c>
      <c r="J78" s="48">
        <v>50000</v>
      </c>
      <c r="K78" s="48">
        <f t="shared" si="5"/>
        <v>1435</v>
      </c>
      <c r="L78" s="48">
        <v>1651.48</v>
      </c>
      <c r="M78" s="48">
        <f t="shared" si="7"/>
        <v>1520</v>
      </c>
      <c r="N78" s="48">
        <v>1475.12</v>
      </c>
      <c r="O78" s="48">
        <f t="shared" si="6"/>
        <v>6081.5999999999995</v>
      </c>
      <c r="P78" s="50">
        <f t="shared" si="4"/>
        <v>43918.400000000001</v>
      </c>
    </row>
    <row r="79" spans="1:16" ht="24" x14ac:dyDescent="0.2">
      <c r="A79" s="47">
        <v>78</v>
      </c>
      <c r="B79" s="33" t="s">
        <v>108</v>
      </c>
      <c r="C79" s="33" t="s">
        <v>171</v>
      </c>
      <c r="D79" s="33" t="s">
        <v>74</v>
      </c>
      <c r="E79" s="33" t="s">
        <v>48</v>
      </c>
      <c r="F79" s="34" t="s">
        <v>221</v>
      </c>
      <c r="G79" s="33" t="s">
        <v>323</v>
      </c>
      <c r="H79" s="48">
        <v>50000</v>
      </c>
      <c r="I79" s="49">
        <v>0</v>
      </c>
      <c r="J79" s="48">
        <v>50000</v>
      </c>
      <c r="K79" s="48">
        <f t="shared" si="5"/>
        <v>1435</v>
      </c>
      <c r="L79" s="48">
        <v>1854</v>
      </c>
      <c r="M79" s="48">
        <f t="shared" si="7"/>
        <v>1520</v>
      </c>
      <c r="N79" s="48">
        <v>25</v>
      </c>
      <c r="O79" s="48">
        <f t="shared" si="6"/>
        <v>4834</v>
      </c>
      <c r="P79" s="50">
        <f t="shared" si="4"/>
        <v>45166</v>
      </c>
    </row>
    <row r="80" spans="1:16" ht="24" x14ac:dyDescent="0.2">
      <c r="A80" s="47">
        <v>79</v>
      </c>
      <c r="B80" s="33" t="s">
        <v>198</v>
      </c>
      <c r="C80" s="33" t="s">
        <v>171</v>
      </c>
      <c r="D80" s="33" t="s">
        <v>115</v>
      </c>
      <c r="E80" s="33" t="s">
        <v>59</v>
      </c>
      <c r="F80" s="34" t="s">
        <v>221</v>
      </c>
      <c r="G80" s="33" t="s">
        <v>323</v>
      </c>
      <c r="H80" s="48">
        <v>45000</v>
      </c>
      <c r="I80" s="49">
        <v>0</v>
      </c>
      <c r="J80" s="48">
        <v>45000</v>
      </c>
      <c r="K80" s="48">
        <f t="shared" si="5"/>
        <v>1291.5</v>
      </c>
      <c r="L80" s="48">
        <v>1148.33</v>
      </c>
      <c r="M80" s="48">
        <f t="shared" si="7"/>
        <v>1368</v>
      </c>
      <c r="N80" s="48">
        <v>125</v>
      </c>
      <c r="O80" s="48">
        <f t="shared" si="6"/>
        <v>3932.83</v>
      </c>
      <c r="P80" s="50">
        <f t="shared" si="4"/>
        <v>41067.17</v>
      </c>
    </row>
    <row r="81" spans="1:16" ht="24" x14ac:dyDescent="0.2">
      <c r="A81" s="47">
        <v>80</v>
      </c>
      <c r="B81" s="33" t="s">
        <v>25</v>
      </c>
      <c r="C81" s="33" t="s">
        <v>171</v>
      </c>
      <c r="D81" s="33" t="s">
        <v>13</v>
      </c>
      <c r="E81" s="33" t="s">
        <v>49</v>
      </c>
      <c r="F81" s="34" t="s">
        <v>221</v>
      </c>
      <c r="G81" s="33" t="s">
        <v>323</v>
      </c>
      <c r="H81" s="48">
        <v>35000</v>
      </c>
      <c r="I81" s="49">
        <v>0</v>
      </c>
      <c r="J81" s="48">
        <v>35000</v>
      </c>
      <c r="K81" s="48">
        <f t="shared" si="5"/>
        <v>1004.5</v>
      </c>
      <c r="L81" s="48">
        <v>0</v>
      </c>
      <c r="M81" s="48">
        <f t="shared" si="7"/>
        <v>1064</v>
      </c>
      <c r="N81" s="48">
        <v>125</v>
      </c>
      <c r="O81" s="48">
        <f t="shared" si="6"/>
        <v>2193.5</v>
      </c>
      <c r="P81" s="50">
        <f t="shared" si="4"/>
        <v>32806.5</v>
      </c>
    </row>
    <row r="82" spans="1:16" ht="24" x14ac:dyDescent="0.2">
      <c r="A82" s="47">
        <v>81</v>
      </c>
      <c r="B82" s="33" t="s">
        <v>38</v>
      </c>
      <c r="C82" s="33" t="s">
        <v>173</v>
      </c>
      <c r="D82" s="33" t="s">
        <v>255</v>
      </c>
      <c r="E82" s="33" t="s">
        <v>49</v>
      </c>
      <c r="F82" s="34" t="s">
        <v>221</v>
      </c>
      <c r="G82" s="33" t="s">
        <v>323</v>
      </c>
      <c r="H82" s="48">
        <v>110000</v>
      </c>
      <c r="I82" s="49">
        <v>0</v>
      </c>
      <c r="J82" s="48">
        <v>110000</v>
      </c>
      <c r="K82" s="48">
        <f t="shared" si="5"/>
        <v>3157</v>
      </c>
      <c r="L82" s="48">
        <v>14457.62</v>
      </c>
      <c r="M82" s="48">
        <f t="shared" si="7"/>
        <v>3344</v>
      </c>
      <c r="N82" s="48">
        <v>125</v>
      </c>
      <c r="O82" s="48">
        <f t="shared" si="6"/>
        <v>21083.620000000003</v>
      </c>
      <c r="P82" s="50">
        <f t="shared" si="4"/>
        <v>88916.38</v>
      </c>
    </row>
    <row r="83" spans="1:16" ht="24" x14ac:dyDescent="0.2">
      <c r="A83" s="47">
        <v>82</v>
      </c>
      <c r="B83" s="33" t="s">
        <v>63</v>
      </c>
      <c r="C83" s="33" t="s">
        <v>173</v>
      </c>
      <c r="D83" s="33" t="s">
        <v>249</v>
      </c>
      <c r="E83" s="33" t="s">
        <v>49</v>
      </c>
      <c r="F83" s="34" t="s">
        <v>222</v>
      </c>
      <c r="G83" s="33" t="s">
        <v>323</v>
      </c>
      <c r="H83" s="48">
        <v>65000</v>
      </c>
      <c r="I83" s="49">
        <v>0</v>
      </c>
      <c r="J83" s="48">
        <v>65000</v>
      </c>
      <c r="K83" s="48">
        <f t="shared" si="5"/>
        <v>1865.5</v>
      </c>
      <c r="L83" s="48">
        <v>4157.55</v>
      </c>
      <c r="M83" s="48">
        <f t="shared" si="7"/>
        <v>1976</v>
      </c>
      <c r="N83" s="48">
        <v>1475.12</v>
      </c>
      <c r="O83" s="48">
        <f t="shared" si="6"/>
        <v>9474.17</v>
      </c>
      <c r="P83" s="50">
        <f t="shared" si="4"/>
        <v>55525.83</v>
      </c>
    </row>
    <row r="84" spans="1:16" ht="24" x14ac:dyDescent="0.2">
      <c r="A84" s="47">
        <v>83</v>
      </c>
      <c r="B84" s="33" t="s">
        <v>188</v>
      </c>
      <c r="C84" s="33" t="s">
        <v>173</v>
      </c>
      <c r="D84" s="33" t="s">
        <v>249</v>
      </c>
      <c r="E84" s="33" t="s">
        <v>49</v>
      </c>
      <c r="F84" s="34" t="s">
        <v>221</v>
      </c>
      <c r="G84" s="33" t="s">
        <v>323</v>
      </c>
      <c r="H84" s="48">
        <v>35000</v>
      </c>
      <c r="I84" s="49">
        <v>0</v>
      </c>
      <c r="J84" s="48">
        <v>35000</v>
      </c>
      <c r="K84" s="48">
        <f t="shared" si="5"/>
        <v>1004.5</v>
      </c>
      <c r="L84" s="48">
        <v>0</v>
      </c>
      <c r="M84" s="48">
        <f t="shared" si="7"/>
        <v>1064</v>
      </c>
      <c r="N84" s="48">
        <v>3125</v>
      </c>
      <c r="O84" s="48">
        <f t="shared" si="6"/>
        <v>5193.5</v>
      </c>
      <c r="P84" s="50">
        <f t="shared" si="4"/>
        <v>29806.5</v>
      </c>
    </row>
    <row r="85" spans="1:16" ht="24" x14ac:dyDescent="0.2">
      <c r="A85" s="47">
        <v>84</v>
      </c>
      <c r="B85" s="33" t="s">
        <v>239</v>
      </c>
      <c r="C85" s="33" t="s">
        <v>173</v>
      </c>
      <c r="D85" s="33" t="s">
        <v>240</v>
      </c>
      <c r="E85" s="33" t="s">
        <v>49</v>
      </c>
      <c r="F85" s="34" t="s">
        <v>221</v>
      </c>
      <c r="G85" s="33" t="s">
        <v>323</v>
      </c>
      <c r="H85" s="48">
        <v>35000</v>
      </c>
      <c r="I85" s="49">
        <v>0</v>
      </c>
      <c r="J85" s="48">
        <v>35000</v>
      </c>
      <c r="K85" s="48">
        <f t="shared" si="5"/>
        <v>1004.5</v>
      </c>
      <c r="L85" s="48">
        <v>0</v>
      </c>
      <c r="M85" s="48">
        <f t="shared" si="7"/>
        <v>1064</v>
      </c>
      <c r="N85" s="48">
        <v>125</v>
      </c>
      <c r="O85" s="48">
        <f t="shared" si="6"/>
        <v>2193.5</v>
      </c>
      <c r="P85" s="50">
        <f t="shared" si="4"/>
        <v>32806.5</v>
      </c>
    </row>
    <row r="86" spans="1:16" x14ac:dyDescent="0.2">
      <c r="A86" s="47">
        <v>85</v>
      </c>
      <c r="B86" s="33" t="s">
        <v>19</v>
      </c>
      <c r="C86" s="33" t="s">
        <v>225</v>
      </c>
      <c r="D86" s="33" t="s">
        <v>66</v>
      </c>
      <c r="E86" s="33" t="s">
        <v>48</v>
      </c>
      <c r="F86" s="34" t="s">
        <v>222</v>
      </c>
      <c r="G86" s="33" t="s">
        <v>323</v>
      </c>
      <c r="H86" s="48">
        <v>150000</v>
      </c>
      <c r="I86" s="49">
        <v>0</v>
      </c>
      <c r="J86" s="48">
        <v>150000</v>
      </c>
      <c r="K86" s="48">
        <f t="shared" si="5"/>
        <v>4305</v>
      </c>
      <c r="L86" s="48">
        <v>23529.09</v>
      </c>
      <c r="M86" s="48">
        <v>4560</v>
      </c>
      <c r="N86" s="48">
        <v>1475.12</v>
      </c>
      <c r="O86" s="48">
        <f t="shared" si="6"/>
        <v>33869.21</v>
      </c>
      <c r="P86" s="50">
        <f t="shared" si="4"/>
        <v>116130.79000000001</v>
      </c>
    </row>
    <row r="87" spans="1:16" ht="24" x14ac:dyDescent="0.2">
      <c r="A87" s="47">
        <v>86</v>
      </c>
      <c r="B87" s="33" t="s">
        <v>87</v>
      </c>
      <c r="C87" s="33" t="s">
        <v>225</v>
      </c>
      <c r="D87" s="33" t="s">
        <v>22</v>
      </c>
      <c r="E87" s="33" t="s">
        <v>49</v>
      </c>
      <c r="F87" s="34" t="s">
        <v>221</v>
      </c>
      <c r="G87" s="33" t="s">
        <v>323</v>
      </c>
      <c r="H87" s="48">
        <v>75000</v>
      </c>
      <c r="I87" s="49">
        <v>0</v>
      </c>
      <c r="J87" s="48">
        <v>75000</v>
      </c>
      <c r="K87" s="48">
        <f t="shared" si="5"/>
        <v>2152.5</v>
      </c>
      <c r="L87" s="48">
        <v>6309.38</v>
      </c>
      <c r="M87" s="48">
        <f t="shared" ref="M87:M95" si="8">H87*0.0304</f>
        <v>2280</v>
      </c>
      <c r="N87" s="48">
        <v>125</v>
      </c>
      <c r="O87" s="48">
        <f t="shared" si="6"/>
        <v>10866.880000000001</v>
      </c>
      <c r="P87" s="50">
        <f t="shared" si="4"/>
        <v>64133.119999999995</v>
      </c>
    </row>
    <row r="88" spans="1:16" x14ac:dyDescent="0.2">
      <c r="A88" s="47">
        <v>87</v>
      </c>
      <c r="B88" s="33" t="s">
        <v>103</v>
      </c>
      <c r="C88" s="33" t="s">
        <v>225</v>
      </c>
      <c r="D88" s="33" t="s">
        <v>13</v>
      </c>
      <c r="E88" s="33" t="s">
        <v>49</v>
      </c>
      <c r="F88" s="34" t="s">
        <v>221</v>
      </c>
      <c r="G88" s="33" t="s">
        <v>323</v>
      </c>
      <c r="H88" s="48">
        <v>30000</v>
      </c>
      <c r="I88" s="49">
        <v>0</v>
      </c>
      <c r="J88" s="48">
        <v>30000</v>
      </c>
      <c r="K88" s="48">
        <f t="shared" si="5"/>
        <v>861</v>
      </c>
      <c r="L88" s="48">
        <v>0</v>
      </c>
      <c r="M88" s="48">
        <f t="shared" si="8"/>
        <v>912</v>
      </c>
      <c r="N88" s="48">
        <v>1475.12</v>
      </c>
      <c r="O88" s="48">
        <f t="shared" si="6"/>
        <v>3248.12</v>
      </c>
      <c r="P88" s="50">
        <f t="shared" si="4"/>
        <v>26751.88</v>
      </c>
    </row>
    <row r="89" spans="1:16" ht="24" x14ac:dyDescent="0.2">
      <c r="A89" s="47">
        <v>88</v>
      </c>
      <c r="B89" s="33" t="s">
        <v>100</v>
      </c>
      <c r="C89" s="33" t="s">
        <v>225</v>
      </c>
      <c r="D89" s="33" t="s">
        <v>13</v>
      </c>
      <c r="E89" s="33" t="s">
        <v>49</v>
      </c>
      <c r="F89" s="34" t="s">
        <v>222</v>
      </c>
      <c r="G89" s="33" t="s">
        <v>323</v>
      </c>
      <c r="H89" s="48">
        <v>35000</v>
      </c>
      <c r="I89" s="49">
        <v>0</v>
      </c>
      <c r="J89" s="48">
        <v>35000</v>
      </c>
      <c r="K89" s="48">
        <f t="shared" si="5"/>
        <v>1004.5</v>
      </c>
      <c r="L89" s="48">
        <v>0</v>
      </c>
      <c r="M89" s="48">
        <f t="shared" si="8"/>
        <v>1064</v>
      </c>
      <c r="N89" s="48">
        <v>125</v>
      </c>
      <c r="O89" s="48">
        <f t="shared" si="6"/>
        <v>2193.5</v>
      </c>
      <c r="P89" s="50">
        <f t="shared" si="4"/>
        <v>32806.5</v>
      </c>
    </row>
    <row r="90" spans="1:16" ht="24" x14ac:dyDescent="0.2">
      <c r="A90" s="47">
        <v>89</v>
      </c>
      <c r="B90" s="33" t="s">
        <v>15</v>
      </c>
      <c r="C90" s="33" t="s">
        <v>225</v>
      </c>
      <c r="D90" s="33" t="s">
        <v>16</v>
      </c>
      <c r="E90" s="33" t="s">
        <v>48</v>
      </c>
      <c r="F90" s="34" t="s">
        <v>221</v>
      </c>
      <c r="G90" s="33" t="s">
        <v>323</v>
      </c>
      <c r="H90" s="48">
        <v>45000</v>
      </c>
      <c r="I90" s="49">
        <v>0</v>
      </c>
      <c r="J90" s="48">
        <v>45000</v>
      </c>
      <c r="K90" s="48">
        <f t="shared" si="5"/>
        <v>1291.5</v>
      </c>
      <c r="L90" s="48">
        <v>1148.33</v>
      </c>
      <c r="M90" s="48">
        <f t="shared" si="8"/>
        <v>1368</v>
      </c>
      <c r="N90" s="48">
        <v>125</v>
      </c>
      <c r="O90" s="48">
        <f t="shared" si="6"/>
        <v>3932.83</v>
      </c>
      <c r="P90" s="50">
        <f t="shared" si="4"/>
        <v>41067.17</v>
      </c>
    </row>
    <row r="91" spans="1:16" ht="24" x14ac:dyDescent="0.2">
      <c r="A91" s="47">
        <v>90</v>
      </c>
      <c r="B91" s="33" t="s">
        <v>21</v>
      </c>
      <c r="C91" s="33" t="s">
        <v>225</v>
      </c>
      <c r="D91" s="33" t="s">
        <v>10</v>
      </c>
      <c r="E91" s="33" t="s">
        <v>51</v>
      </c>
      <c r="F91" s="34" t="s">
        <v>222</v>
      </c>
      <c r="G91" s="33" t="s">
        <v>323</v>
      </c>
      <c r="H91" s="48">
        <v>22000</v>
      </c>
      <c r="I91" s="49">
        <v>0</v>
      </c>
      <c r="J91" s="48">
        <v>22000</v>
      </c>
      <c r="K91" s="48">
        <f t="shared" si="5"/>
        <v>631.4</v>
      </c>
      <c r="L91" s="49">
        <v>0</v>
      </c>
      <c r="M91" s="48">
        <f t="shared" si="8"/>
        <v>668.8</v>
      </c>
      <c r="N91" s="48">
        <v>125</v>
      </c>
      <c r="O91" s="48">
        <f t="shared" si="6"/>
        <v>1425.1999999999998</v>
      </c>
      <c r="P91" s="50">
        <f t="shared" si="4"/>
        <v>20574.8</v>
      </c>
    </row>
    <row r="92" spans="1:16" ht="24" x14ac:dyDescent="0.2">
      <c r="A92" s="47">
        <v>91</v>
      </c>
      <c r="B92" s="33" t="s">
        <v>18</v>
      </c>
      <c r="C92" s="33" t="s">
        <v>225</v>
      </c>
      <c r="D92" s="33" t="s">
        <v>17</v>
      </c>
      <c r="E92" s="33" t="s">
        <v>51</v>
      </c>
      <c r="F92" s="34" t="s">
        <v>221</v>
      </c>
      <c r="G92" s="33" t="s">
        <v>323</v>
      </c>
      <c r="H92" s="48">
        <v>16500</v>
      </c>
      <c r="I92" s="49">
        <v>0</v>
      </c>
      <c r="J92" s="48">
        <v>16500</v>
      </c>
      <c r="K92" s="48">
        <f t="shared" si="5"/>
        <v>473.55</v>
      </c>
      <c r="L92" s="49">
        <v>0</v>
      </c>
      <c r="M92" s="48">
        <f t="shared" si="8"/>
        <v>501.6</v>
      </c>
      <c r="N92" s="48">
        <v>125</v>
      </c>
      <c r="O92" s="48">
        <f t="shared" si="6"/>
        <v>1100.1500000000001</v>
      </c>
      <c r="P92" s="50">
        <f t="shared" si="4"/>
        <v>15399.85</v>
      </c>
    </row>
    <row r="93" spans="1:16" ht="24" x14ac:dyDescent="0.2">
      <c r="A93" s="47">
        <v>92</v>
      </c>
      <c r="B93" s="33" t="s">
        <v>195</v>
      </c>
      <c r="C93" s="33" t="s">
        <v>183</v>
      </c>
      <c r="D93" s="33" t="s">
        <v>32</v>
      </c>
      <c r="E93" s="33" t="s">
        <v>59</v>
      </c>
      <c r="F93" s="34" t="s">
        <v>222</v>
      </c>
      <c r="G93" s="33" t="s">
        <v>323</v>
      </c>
      <c r="H93" s="48">
        <v>70000</v>
      </c>
      <c r="I93" s="49">
        <v>0</v>
      </c>
      <c r="J93" s="48">
        <v>70000</v>
      </c>
      <c r="K93" s="48">
        <f t="shared" si="5"/>
        <v>2009</v>
      </c>
      <c r="L93" s="48">
        <v>5368.48</v>
      </c>
      <c r="M93" s="48">
        <f t="shared" si="8"/>
        <v>2128</v>
      </c>
      <c r="N93" s="48">
        <v>25</v>
      </c>
      <c r="O93" s="48">
        <f t="shared" si="6"/>
        <v>9530.48</v>
      </c>
      <c r="P93" s="50">
        <f t="shared" si="4"/>
        <v>60469.520000000004</v>
      </c>
    </row>
    <row r="94" spans="1:16" x14ac:dyDescent="0.2">
      <c r="A94" s="47">
        <v>93</v>
      </c>
      <c r="B94" s="33" t="s">
        <v>181</v>
      </c>
      <c r="C94" s="33" t="s">
        <v>183</v>
      </c>
      <c r="D94" s="33" t="s">
        <v>13</v>
      </c>
      <c r="E94" s="33" t="s">
        <v>49</v>
      </c>
      <c r="F94" s="34" t="s">
        <v>221</v>
      </c>
      <c r="G94" s="33" t="s">
        <v>323</v>
      </c>
      <c r="H94" s="48">
        <v>35000</v>
      </c>
      <c r="I94" s="49">
        <v>0</v>
      </c>
      <c r="J94" s="48">
        <v>35000</v>
      </c>
      <c r="K94" s="48">
        <f t="shared" si="5"/>
        <v>1004.5</v>
      </c>
      <c r="L94" s="49">
        <v>0</v>
      </c>
      <c r="M94" s="48">
        <f t="shared" si="8"/>
        <v>1064</v>
      </c>
      <c r="N94" s="48">
        <v>25</v>
      </c>
      <c r="O94" s="48">
        <f t="shared" si="6"/>
        <v>2093.5</v>
      </c>
      <c r="P94" s="50">
        <f t="shared" si="4"/>
        <v>32906.5</v>
      </c>
    </row>
    <row r="95" spans="1:16" x14ac:dyDescent="0.2">
      <c r="A95" s="47">
        <v>94</v>
      </c>
      <c r="B95" s="51" t="s">
        <v>182</v>
      </c>
      <c r="C95" s="33" t="s">
        <v>183</v>
      </c>
      <c r="D95" s="33" t="s">
        <v>13</v>
      </c>
      <c r="E95" s="33" t="s">
        <v>49</v>
      </c>
      <c r="F95" s="34" t="s">
        <v>221</v>
      </c>
      <c r="G95" s="33" t="s">
        <v>323</v>
      </c>
      <c r="H95" s="48">
        <v>30000</v>
      </c>
      <c r="I95" s="49">
        <v>0</v>
      </c>
      <c r="J95" s="48">
        <v>30000</v>
      </c>
      <c r="K95" s="48">
        <f t="shared" si="5"/>
        <v>861</v>
      </c>
      <c r="L95" s="49">
        <v>0</v>
      </c>
      <c r="M95" s="48">
        <f t="shared" si="8"/>
        <v>912</v>
      </c>
      <c r="N95" s="48">
        <v>25</v>
      </c>
      <c r="O95" s="48">
        <f t="shared" si="6"/>
        <v>1798</v>
      </c>
      <c r="P95" s="50">
        <f t="shared" si="4"/>
        <v>28202</v>
      </c>
    </row>
    <row r="96" spans="1:16" ht="25.5" x14ac:dyDescent="0.2">
      <c r="A96" s="47">
        <v>95</v>
      </c>
      <c r="B96" s="52" t="s">
        <v>274</v>
      </c>
      <c r="C96" s="33" t="s">
        <v>81</v>
      </c>
      <c r="D96" s="33" t="s">
        <v>82</v>
      </c>
      <c r="E96" s="33" t="s">
        <v>83</v>
      </c>
      <c r="F96" s="34" t="s">
        <v>222</v>
      </c>
      <c r="G96" s="33" t="s">
        <v>325</v>
      </c>
      <c r="H96" s="34">
        <v>11500</v>
      </c>
      <c r="I96" s="48">
        <v>0</v>
      </c>
      <c r="J96" s="49">
        <v>11500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50">
        <v>11500</v>
      </c>
    </row>
    <row r="97" spans="1:16" ht="25.5" x14ac:dyDescent="0.2">
      <c r="A97" s="47">
        <v>96</v>
      </c>
      <c r="B97" s="52" t="s">
        <v>275</v>
      </c>
      <c r="C97" s="33" t="s">
        <v>81</v>
      </c>
      <c r="D97" s="33" t="s">
        <v>82</v>
      </c>
      <c r="E97" s="33" t="s">
        <v>83</v>
      </c>
      <c r="F97" s="34" t="s">
        <v>221</v>
      </c>
      <c r="G97" s="33" t="s">
        <v>325</v>
      </c>
      <c r="H97" s="34">
        <v>11500</v>
      </c>
      <c r="I97" s="48">
        <v>0</v>
      </c>
      <c r="J97" s="49">
        <v>11500</v>
      </c>
      <c r="K97" s="48">
        <v>0</v>
      </c>
      <c r="L97" s="48">
        <v>0</v>
      </c>
      <c r="M97" s="49">
        <v>0</v>
      </c>
      <c r="N97" s="48">
        <v>0</v>
      </c>
      <c r="O97" s="48">
        <v>0</v>
      </c>
      <c r="P97" s="50">
        <v>11500</v>
      </c>
    </row>
    <row r="98" spans="1:16" ht="24" x14ac:dyDescent="0.2">
      <c r="A98" s="47">
        <v>97</v>
      </c>
      <c r="B98" s="52" t="s">
        <v>276</v>
      </c>
      <c r="C98" s="33" t="s">
        <v>81</v>
      </c>
      <c r="D98" s="33" t="s">
        <v>82</v>
      </c>
      <c r="E98" s="33" t="s">
        <v>83</v>
      </c>
      <c r="F98" s="34" t="s">
        <v>222</v>
      </c>
      <c r="G98" s="33" t="s">
        <v>325</v>
      </c>
      <c r="H98" s="34">
        <v>11500</v>
      </c>
      <c r="I98" s="48">
        <v>0</v>
      </c>
      <c r="J98" s="49">
        <v>11500</v>
      </c>
      <c r="K98" s="48">
        <v>0</v>
      </c>
      <c r="L98" s="48">
        <v>0</v>
      </c>
      <c r="M98" s="49">
        <v>0</v>
      </c>
      <c r="N98" s="48">
        <v>0</v>
      </c>
      <c r="O98" s="48">
        <v>0</v>
      </c>
      <c r="P98" s="50">
        <v>11500</v>
      </c>
    </row>
    <row r="99" spans="1:16" ht="25.5" x14ac:dyDescent="0.2">
      <c r="A99" s="47">
        <v>98</v>
      </c>
      <c r="B99" s="52" t="s">
        <v>277</v>
      </c>
      <c r="C99" s="33" t="s">
        <v>81</v>
      </c>
      <c r="D99" s="33" t="s">
        <v>82</v>
      </c>
      <c r="E99" s="33" t="s">
        <v>83</v>
      </c>
      <c r="F99" s="34" t="s">
        <v>222</v>
      </c>
      <c r="G99" s="33" t="s">
        <v>325</v>
      </c>
      <c r="H99" s="34">
        <v>25000</v>
      </c>
      <c r="I99" s="48">
        <v>0</v>
      </c>
      <c r="J99" s="49">
        <v>25000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50">
        <v>25000</v>
      </c>
    </row>
    <row r="100" spans="1:16" ht="24" x14ac:dyDescent="0.2">
      <c r="A100" s="47">
        <v>99</v>
      </c>
      <c r="B100" s="52" t="s">
        <v>278</v>
      </c>
      <c r="C100" s="33" t="s">
        <v>81</v>
      </c>
      <c r="D100" s="33" t="s">
        <v>82</v>
      </c>
      <c r="E100" s="33" t="s">
        <v>83</v>
      </c>
      <c r="F100" s="34" t="s">
        <v>222</v>
      </c>
      <c r="G100" s="33" t="s">
        <v>325</v>
      </c>
      <c r="H100" s="34">
        <v>30000</v>
      </c>
      <c r="I100" s="48">
        <v>0</v>
      </c>
      <c r="J100" s="49">
        <v>30000</v>
      </c>
      <c r="K100" s="48">
        <v>0</v>
      </c>
      <c r="L100" s="48">
        <v>0</v>
      </c>
      <c r="M100" s="49">
        <v>0</v>
      </c>
      <c r="N100" s="48">
        <v>0</v>
      </c>
      <c r="O100" s="48">
        <v>0</v>
      </c>
      <c r="P100" s="50">
        <v>30000</v>
      </c>
    </row>
    <row r="101" spans="1:16" ht="25.5" x14ac:dyDescent="0.2">
      <c r="A101" s="47">
        <v>100</v>
      </c>
      <c r="B101" s="52" t="s">
        <v>279</v>
      </c>
      <c r="C101" s="33" t="s">
        <v>81</v>
      </c>
      <c r="D101" s="33" t="s">
        <v>82</v>
      </c>
      <c r="E101" s="33" t="s">
        <v>83</v>
      </c>
      <c r="F101" s="34" t="s">
        <v>221</v>
      </c>
      <c r="G101" s="33" t="s">
        <v>325</v>
      </c>
      <c r="H101" s="34">
        <v>11500</v>
      </c>
      <c r="I101" s="48">
        <v>0</v>
      </c>
      <c r="J101" s="49">
        <v>11500</v>
      </c>
      <c r="K101" s="48">
        <v>0</v>
      </c>
      <c r="L101" s="48">
        <v>0</v>
      </c>
      <c r="M101" s="49">
        <v>0</v>
      </c>
      <c r="N101" s="48">
        <v>0</v>
      </c>
      <c r="O101" s="48">
        <v>0</v>
      </c>
      <c r="P101" s="50">
        <v>11500</v>
      </c>
    </row>
    <row r="102" spans="1:16" ht="25.5" x14ac:dyDescent="0.2">
      <c r="A102" s="47">
        <v>101</v>
      </c>
      <c r="B102" s="52" t="s">
        <v>280</v>
      </c>
      <c r="C102" s="33" t="s">
        <v>81</v>
      </c>
      <c r="D102" s="33" t="s">
        <v>82</v>
      </c>
      <c r="E102" s="33" t="s">
        <v>83</v>
      </c>
      <c r="F102" s="34" t="s">
        <v>222</v>
      </c>
      <c r="G102" s="33" t="s">
        <v>325</v>
      </c>
      <c r="H102" s="34">
        <v>11500</v>
      </c>
      <c r="I102" s="48">
        <v>0</v>
      </c>
      <c r="J102" s="49">
        <v>11500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50">
        <v>11500</v>
      </c>
    </row>
    <row r="103" spans="1:16" ht="25.5" x14ac:dyDescent="0.2">
      <c r="A103" s="47">
        <v>102</v>
      </c>
      <c r="B103" s="52" t="s">
        <v>281</v>
      </c>
      <c r="C103" s="33" t="s">
        <v>81</v>
      </c>
      <c r="D103" s="33" t="s">
        <v>82</v>
      </c>
      <c r="E103" s="33" t="s">
        <v>83</v>
      </c>
      <c r="F103" s="34" t="s">
        <v>221</v>
      </c>
      <c r="G103" s="33" t="s">
        <v>325</v>
      </c>
      <c r="H103" s="34">
        <v>11500</v>
      </c>
      <c r="I103" s="48">
        <v>0</v>
      </c>
      <c r="J103" s="49">
        <v>11500</v>
      </c>
      <c r="K103" s="48">
        <v>0</v>
      </c>
      <c r="L103" s="48">
        <v>0</v>
      </c>
      <c r="M103" s="49">
        <v>0</v>
      </c>
      <c r="N103" s="48">
        <v>0</v>
      </c>
      <c r="O103" s="48">
        <v>0</v>
      </c>
      <c r="P103" s="50">
        <v>11500</v>
      </c>
    </row>
    <row r="104" spans="1:16" ht="24" x14ac:dyDescent="0.2">
      <c r="A104" s="47">
        <v>103</v>
      </c>
      <c r="B104" s="52" t="s">
        <v>118</v>
      </c>
      <c r="C104" s="33" t="s">
        <v>190</v>
      </c>
      <c r="D104" s="33" t="s">
        <v>160</v>
      </c>
      <c r="E104" s="33" t="s">
        <v>117</v>
      </c>
      <c r="F104" s="34" t="s">
        <v>222</v>
      </c>
      <c r="G104" s="33" t="s">
        <v>326</v>
      </c>
      <c r="H104" s="34">
        <v>150000</v>
      </c>
      <c r="I104" s="48">
        <v>0</v>
      </c>
      <c r="J104" s="49">
        <v>150000</v>
      </c>
      <c r="K104" s="48">
        <v>4305</v>
      </c>
      <c r="L104" s="48">
        <v>23866.62</v>
      </c>
      <c r="M104" s="48">
        <v>4560</v>
      </c>
      <c r="N104" s="48">
        <v>0</v>
      </c>
      <c r="O104" s="48">
        <v>32731.62</v>
      </c>
      <c r="P104" s="50">
        <v>117268.38</v>
      </c>
    </row>
    <row r="105" spans="1:16" ht="25.5" x14ac:dyDescent="0.2">
      <c r="A105" s="47">
        <v>104</v>
      </c>
      <c r="B105" s="52" t="s">
        <v>124</v>
      </c>
      <c r="C105" s="33" t="s">
        <v>190</v>
      </c>
      <c r="D105" s="33" t="s">
        <v>125</v>
      </c>
      <c r="E105" s="33" t="s">
        <v>117</v>
      </c>
      <c r="F105" s="34" t="s">
        <v>222</v>
      </c>
      <c r="G105" s="33" t="s">
        <v>326</v>
      </c>
      <c r="H105" s="34">
        <v>70000</v>
      </c>
      <c r="I105" s="48">
        <v>0</v>
      </c>
      <c r="J105" s="49">
        <v>70000</v>
      </c>
      <c r="K105" s="48">
        <v>2009</v>
      </c>
      <c r="L105" s="48">
        <v>5368.48</v>
      </c>
      <c r="M105" s="49">
        <v>2128</v>
      </c>
      <c r="N105" s="48">
        <v>0</v>
      </c>
      <c r="O105" s="48">
        <v>9505.48</v>
      </c>
      <c r="P105" s="50">
        <v>60494.520000000004</v>
      </c>
    </row>
    <row r="106" spans="1:16" ht="25.5" x14ac:dyDescent="0.2">
      <c r="A106" s="47">
        <v>105</v>
      </c>
      <c r="B106" s="52" t="s">
        <v>134</v>
      </c>
      <c r="C106" s="33" t="s">
        <v>190</v>
      </c>
      <c r="D106" s="33" t="s">
        <v>127</v>
      </c>
      <c r="E106" s="33" t="s">
        <v>117</v>
      </c>
      <c r="F106" s="34" t="s">
        <v>221</v>
      </c>
      <c r="G106" s="33" t="s">
        <v>326</v>
      </c>
      <c r="H106" s="34">
        <v>70000</v>
      </c>
      <c r="I106" s="48">
        <v>0</v>
      </c>
      <c r="J106" s="49">
        <v>70000</v>
      </c>
      <c r="K106" s="48">
        <v>2009</v>
      </c>
      <c r="L106" s="48">
        <v>4828.43</v>
      </c>
      <c r="M106" s="49">
        <v>2128</v>
      </c>
      <c r="N106" s="48">
        <v>2700.24</v>
      </c>
      <c r="O106" s="48">
        <v>11665.67</v>
      </c>
      <c r="P106" s="50">
        <v>58334.33</v>
      </c>
    </row>
    <row r="107" spans="1:16" ht="24" x14ac:dyDescent="0.2">
      <c r="A107" s="47">
        <v>106</v>
      </c>
      <c r="B107" s="52" t="s">
        <v>152</v>
      </c>
      <c r="C107" s="33" t="s">
        <v>174</v>
      </c>
      <c r="D107" s="33" t="s">
        <v>58</v>
      </c>
      <c r="E107" s="33" t="s">
        <v>117</v>
      </c>
      <c r="F107" s="34" t="s">
        <v>222</v>
      </c>
      <c r="G107" s="33" t="s">
        <v>326</v>
      </c>
      <c r="H107" s="34">
        <v>80000</v>
      </c>
      <c r="I107" s="48">
        <v>0</v>
      </c>
      <c r="J107" s="49">
        <v>80000</v>
      </c>
      <c r="K107" s="48">
        <v>2296</v>
      </c>
      <c r="L107" s="48">
        <v>7400.87</v>
      </c>
      <c r="M107" s="48">
        <v>2432</v>
      </c>
      <c r="N107" s="48">
        <v>0</v>
      </c>
      <c r="O107" s="48">
        <v>12128.869999999999</v>
      </c>
      <c r="P107" s="50">
        <v>67871.13</v>
      </c>
    </row>
    <row r="108" spans="1:16" ht="25.5" x14ac:dyDescent="0.2">
      <c r="A108" s="47">
        <v>107</v>
      </c>
      <c r="B108" s="52" t="s">
        <v>241</v>
      </c>
      <c r="C108" s="33" t="s">
        <v>174</v>
      </c>
      <c r="D108" s="33" t="s">
        <v>242</v>
      </c>
      <c r="E108" s="33" t="s">
        <v>117</v>
      </c>
      <c r="F108" s="34" t="s">
        <v>221</v>
      </c>
      <c r="G108" s="33" t="s">
        <v>326</v>
      </c>
      <c r="H108" s="34">
        <v>45000</v>
      </c>
      <c r="I108" s="48">
        <v>0</v>
      </c>
      <c r="J108" s="49">
        <v>45000</v>
      </c>
      <c r="K108" s="48">
        <v>1291.5</v>
      </c>
      <c r="L108" s="48">
        <v>1148.33</v>
      </c>
      <c r="M108" s="49">
        <v>1368</v>
      </c>
      <c r="N108" s="48">
        <v>0</v>
      </c>
      <c r="O108" s="48">
        <v>3807.83</v>
      </c>
      <c r="P108" s="50">
        <v>41192.17</v>
      </c>
    </row>
    <row r="109" spans="1:16" ht="25.5" x14ac:dyDescent="0.2">
      <c r="A109" s="47">
        <v>108</v>
      </c>
      <c r="B109" s="52" t="s">
        <v>149</v>
      </c>
      <c r="C109" s="33" t="s">
        <v>176</v>
      </c>
      <c r="D109" s="33" t="s">
        <v>8</v>
      </c>
      <c r="E109" s="33" t="s">
        <v>117</v>
      </c>
      <c r="F109" s="34" t="s">
        <v>221</v>
      </c>
      <c r="G109" s="33" t="s">
        <v>326</v>
      </c>
      <c r="H109" s="34">
        <v>50000</v>
      </c>
      <c r="I109" s="48">
        <v>0</v>
      </c>
      <c r="J109" s="49">
        <v>50000</v>
      </c>
      <c r="K109" s="48">
        <v>1435</v>
      </c>
      <c r="L109" s="48">
        <v>1854</v>
      </c>
      <c r="M109" s="48">
        <v>1520</v>
      </c>
      <c r="N109" s="48">
        <v>0</v>
      </c>
      <c r="O109" s="48">
        <v>4809</v>
      </c>
      <c r="P109" s="50">
        <v>45191</v>
      </c>
    </row>
    <row r="110" spans="1:16" ht="24" x14ac:dyDescent="0.2">
      <c r="A110" s="47">
        <v>109</v>
      </c>
      <c r="B110" s="52" t="s">
        <v>139</v>
      </c>
      <c r="C110" s="33" t="s">
        <v>176</v>
      </c>
      <c r="D110" s="33" t="s">
        <v>8</v>
      </c>
      <c r="E110" s="33" t="s">
        <v>117</v>
      </c>
      <c r="F110" s="34" t="s">
        <v>221</v>
      </c>
      <c r="G110" s="33" t="s">
        <v>326</v>
      </c>
      <c r="H110" s="34">
        <v>50000</v>
      </c>
      <c r="I110" s="48">
        <v>0</v>
      </c>
      <c r="J110" s="49">
        <v>50000</v>
      </c>
      <c r="K110" s="48">
        <v>1435</v>
      </c>
      <c r="L110" s="48">
        <v>1448.96</v>
      </c>
      <c r="M110" s="49">
        <v>1520</v>
      </c>
      <c r="N110" s="48">
        <v>2800.24</v>
      </c>
      <c r="O110" s="48">
        <v>7204.2</v>
      </c>
      <c r="P110" s="50">
        <v>42795.8</v>
      </c>
    </row>
    <row r="111" spans="1:16" ht="25.5" x14ac:dyDescent="0.2">
      <c r="A111" s="47">
        <v>110</v>
      </c>
      <c r="B111" s="52" t="s">
        <v>243</v>
      </c>
      <c r="C111" s="33" t="s">
        <v>176</v>
      </c>
      <c r="D111" s="33" t="s">
        <v>8</v>
      </c>
      <c r="E111" s="33" t="s">
        <v>117</v>
      </c>
      <c r="F111" s="34" t="s">
        <v>221</v>
      </c>
      <c r="G111" s="33" t="s">
        <v>326</v>
      </c>
      <c r="H111" s="34">
        <v>50000</v>
      </c>
      <c r="I111" s="48">
        <v>0</v>
      </c>
      <c r="J111" s="49">
        <v>50000</v>
      </c>
      <c r="K111" s="48">
        <v>1435</v>
      </c>
      <c r="L111" s="48">
        <v>1854</v>
      </c>
      <c r="M111" s="49">
        <v>1520</v>
      </c>
      <c r="N111" s="48">
        <v>100</v>
      </c>
      <c r="O111" s="48">
        <v>4909</v>
      </c>
      <c r="P111" s="50">
        <v>45091</v>
      </c>
    </row>
    <row r="112" spans="1:16" ht="24" x14ac:dyDescent="0.2">
      <c r="A112" s="47">
        <v>111</v>
      </c>
      <c r="B112" s="52" t="s">
        <v>130</v>
      </c>
      <c r="C112" s="33" t="s">
        <v>175</v>
      </c>
      <c r="D112" s="33" t="s">
        <v>158</v>
      </c>
      <c r="E112" s="33" t="s">
        <v>117</v>
      </c>
      <c r="F112" s="34" t="s">
        <v>221</v>
      </c>
      <c r="G112" s="33" t="s">
        <v>326</v>
      </c>
      <c r="H112" s="34">
        <v>150000</v>
      </c>
      <c r="I112" s="48">
        <v>0</v>
      </c>
      <c r="J112" s="49">
        <v>150000</v>
      </c>
      <c r="K112" s="48">
        <v>4305</v>
      </c>
      <c r="L112" s="48">
        <v>23866.62</v>
      </c>
      <c r="M112" s="48">
        <v>4560</v>
      </c>
      <c r="N112" s="48">
        <v>0</v>
      </c>
      <c r="O112" s="48">
        <v>32731.62</v>
      </c>
      <c r="P112" s="50">
        <v>117268.38</v>
      </c>
    </row>
    <row r="113" spans="1:16" ht="25.5" x14ac:dyDescent="0.2">
      <c r="A113" s="47">
        <v>112</v>
      </c>
      <c r="B113" s="52" t="s">
        <v>153</v>
      </c>
      <c r="C113" s="33" t="s">
        <v>175</v>
      </c>
      <c r="D113" s="33" t="s">
        <v>154</v>
      </c>
      <c r="E113" s="33" t="s">
        <v>117</v>
      </c>
      <c r="F113" s="34" t="s">
        <v>221</v>
      </c>
      <c r="G113" s="33" t="s">
        <v>326</v>
      </c>
      <c r="H113" s="34">
        <v>45000</v>
      </c>
      <c r="I113" s="48">
        <v>0</v>
      </c>
      <c r="J113" s="49">
        <v>45000</v>
      </c>
      <c r="K113" s="48">
        <v>1291.5</v>
      </c>
      <c r="L113" s="48">
        <v>1148.33</v>
      </c>
      <c r="M113" s="49">
        <v>1368</v>
      </c>
      <c r="N113" s="48">
        <v>100</v>
      </c>
      <c r="O113" s="48">
        <v>3907.83</v>
      </c>
      <c r="P113" s="50">
        <v>41092.17</v>
      </c>
    </row>
    <row r="114" spans="1:16" ht="25.5" x14ac:dyDescent="0.2">
      <c r="A114" s="47">
        <v>113</v>
      </c>
      <c r="B114" s="52" t="s">
        <v>155</v>
      </c>
      <c r="C114" s="33" t="s">
        <v>175</v>
      </c>
      <c r="D114" s="33" t="s">
        <v>156</v>
      </c>
      <c r="E114" s="33" t="s">
        <v>117</v>
      </c>
      <c r="F114" s="34" t="s">
        <v>221</v>
      </c>
      <c r="G114" s="33" t="s">
        <v>326</v>
      </c>
      <c r="H114" s="34">
        <v>46000</v>
      </c>
      <c r="I114" s="48">
        <v>0</v>
      </c>
      <c r="J114" s="49">
        <v>46000</v>
      </c>
      <c r="K114" s="48">
        <v>1320.2</v>
      </c>
      <c r="L114" s="48">
        <v>1289.46</v>
      </c>
      <c r="M114" s="48">
        <v>1398.4</v>
      </c>
      <c r="N114" s="48">
        <v>0</v>
      </c>
      <c r="O114" s="48">
        <v>4008.06</v>
      </c>
      <c r="P114" s="50">
        <v>41991.94</v>
      </c>
    </row>
    <row r="115" spans="1:16" ht="25.5" x14ac:dyDescent="0.2">
      <c r="A115" s="47">
        <v>114</v>
      </c>
      <c r="B115" s="52" t="s">
        <v>201</v>
      </c>
      <c r="C115" s="33" t="s">
        <v>175</v>
      </c>
      <c r="D115" s="33" t="s">
        <v>214</v>
      </c>
      <c r="E115" s="33" t="s">
        <v>117</v>
      </c>
      <c r="F115" s="34" t="s">
        <v>222</v>
      </c>
      <c r="G115" s="33" t="s">
        <v>326</v>
      </c>
      <c r="H115" s="34">
        <v>36000</v>
      </c>
      <c r="I115" s="48">
        <v>0</v>
      </c>
      <c r="J115" s="49">
        <v>36000</v>
      </c>
      <c r="K115" s="48">
        <v>1033.2</v>
      </c>
      <c r="L115" s="48">
        <v>0</v>
      </c>
      <c r="M115" s="49">
        <v>1094.4000000000001</v>
      </c>
      <c r="N115" s="48">
        <v>100</v>
      </c>
      <c r="O115" s="48">
        <v>2227.6000000000004</v>
      </c>
      <c r="P115" s="50">
        <v>33772.400000000001</v>
      </c>
    </row>
    <row r="116" spans="1:16" ht="25.5" x14ac:dyDescent="0.2">
      <c r="A116" s="47">
        <v>115</v>
      </c>
      <c r="B116" s="52" t="s">
        <v>110</v>
      </c>
      <c r="C116" s="33" t="s">
        <v>224</v>
      </c>
      <c r="D116" s="33" t="s">
        <v>151</v>
      </c>
      <c r="E116" s="33" t="s">
        <v>117</v>
      </c>
      <c r="F116" s="34" t="s">
        <v>222</v>
      </c>
      <c r="G116" s="33" t="s">
        <v>326</v>
      </c>
      <c r="H116" s="34">
        <v>150000</v>
      </c>
      <c r="I116" s="48">
        <v>0</v>
      </c>
      <c r="J116" s="49">
        <v>150000</v>
      </c>
      <c r="K116" s="48">
        <v>4305</v>
      </c>
      <c r="L116" s="48">
        <v>23866.62</v>
      </c>
      <c r="M116" s="49">
        <v>4560</v>
      </c>
      <c r="N116" s="48">
        <v>0</v>
      </c>
      <c r="O116" s="48">
        <v>32731.62</v>
      </c>
      <c r="P116" s="50">
        <v>117268.38</v>
      </c>
    </row>
    <row r="117" spans="1:16" ht="25.5" x14ac:dyDescent="0.2">
      <c r="A117" s="47">
        <v>116</v>
      </c>
      <c r="B117" s="52" t="s">
        <v>226</v>
      </c>
      <c r="C117" s="33" t="s">
        <v>224</v>
      </c>
      <c r="D117" s="33" t="s">
        <v>227</v>
      </c>
      <c r="E117" s="33" t="s">
        <v>117</v>
      </c>
      <c r="F117" s="34" t="s">
        <v>221</v>
      </c>
      <c r="G117" s="33" t="s">
        <v>326</v>
      </c>
      <c r="H117" s="34">
        <v>100000</v>
      </c>
      <c r="I117" s="48">
        <v>0</v>
      </c>
      <c r="J117" s="49">
        <v>100000</v>
      </c>
      <c r="K117" s="48">
        <v>2870</v>
      </c>
      <c r="L117" s="48">
        <v>12105.37</v>
      </c>
      <c r="M117" s="48">
        <v>3040</v>
      </c>
      <c r="N117" s="48">
        <v>0</v>
      </c>
      <c r="O117" s="48">
        <v>18015.370000000003</v>
      </c>
      <c r="P117" s="50">
        <v>81984.63</v>
      </c>
    </row>
    <row r="118" spans="1:16" ht="25.5" x14ac:dyDescent="0.2">
      <c r="A118" s="47">
        <v>117</v>
      </c>
      <c r="B118" s="52" t="s">
        <v>244</v>
      </c>
      <c r="C118" s="33" t="s">
        <v>224</v>
      </c>
      <c r="D118" s="33" t="s">
        <v>245</v>
      </c>
      <c r="E118" s="33" t="s">
        <v>117</v>
      </c>
      <c r="F118" s="34" t="s">
        <v>222</v>
      </c>
      <c r="G118" s="33" t="s">
        <v>326</v>
      </c>
      <c r="H118" s="34">
        <v>80000</v>
      </c>
      <c r="I118" s="48">
        <v>0</v>
      </c>
      <c r="J118" s="49">
        <v>80000</v>
      </c>
      <c r="K118" s="48">
        <v>2296</v>
      </c>
      <c r="L118" s="48">
        <v>7063.34</v>
      </c>
      <c r="M118" s="49">
        <v>2432</v>
      </c>
      <c r="N118" s="48">
        <v>1350.12</v>
      </c>
      <c r="O118" s="48">
        <v>13141.46</v>
      </c>
      <c r="P118" s="50">
        <v>66858.540000000008</v>
      </c>
    </row>
    <row r="119" spans="1:16" ht="25.5" x14ac:dyDescent="0.2">
      <c r="A119" s="47">
        <v>118</v>
      </c>
      <c r="B119" s="52" t="s">
        <v>128</v>
      </c>
      <c r="C119" s="33" t="s">
        <v>224</v>
      </c>
      <c r="D119" s="33" t="s">
        <v>129</v>
      </c>
      <c r="E119" s="33" t="s">
        <v>117</v>
      </c>
      <c r="F119" s="34" t="s">
        <v>222</v>
      </c>
      <c r="G119" s="33" t="s">
        <v>326</v>
      </c>
      <c r="H119" s="34">
        <v>45000</v>
      </c>
      <c r="I119" s="48">
        <v>0</v>
      </c>
      <c r="J119" s="49">
        <v>45000</v>
      </c>
      <c r="K119" s="48">
        <v>1291.5</v>
      </c>
      <c r="L119" s="48">
        <v>1148.33</v>
      </c>
      <c r="M119" s="48">
        <v>1368</v>
      </c>
      <c r="N119" s="48">
        <v>0</v>
      </c>
      <c r="O119" s="48">
        <v>3807.83</v>
      </c>
      <c r="P119" s="50">
        <v>41192.17</v>
      </c>
    </row>
    <row r="120" spans="1:16" ht="25.5" x14ac:dyDescent="0.2">
      <c r="A120" s="47">
        <v>119</v>
      </c>
      <c r="B120" s="52" t="s">
        <v>246</v>
      </c>
      <c r="C120" s="33" t="s">
        <v>224</v>
      </c>
      <c r="D120" s="33" t="s">
        <v>247</v>
      </c>
      <c r="E120" s="33" t="s">
        <v>117</v>
      </c>
      <c r="F120" s="34" t="s">
        <v>222</v>
      </c>
      <c r="G120" s="33" t="s">
        <v>326</v>
      </c>
      <c r="H120" s="34">
        <v>45000</v>
      </c>
      <c r="I120" s="48">
        <v>0</v>
      </c>
      <c r="J120" s="49">
        <v>45000</v>
      </c>
      <c r="K120" s="48">
        <v>1291.5</v>
      </c>
      <c r="L120" s="48">
        <v>743.29</v>
      </c>
      <c r="M120" s="49">
        <v>1368</v>
      </c>
      <c r="N120" s="48">
        <v>2700.24</v>
      </c>
      <c r="O120" s="48">
        <v>6103.03</v>
      </c>
      <c r="P120" s="50">
        <v>38896.97</v>
      </c>
    </row>
    <row r="121" spans="1:16" ht="25.5" x14ac:dyDescent="0.2">
      <c r="A121" s="47">
        <v>120</v>
      </c>
      <c r="B121" s="52" t="s">
        <v>256</v>
      </c>
      <c r="C121" s="33" t="s">
        <v>224</v>
      </c>
      <c r="D121" s="33" t="s">
        <v>259</v>
      </c>
      <c r="E121" s="33" t="s">
        <v>117</v>
      </c>
      <c r="F121" s="34" t="s">
        <v>222</v>
      </c>
      <c r="G121" s="33" t="s">
        <v>326</v>
      </c>
      <c r="H121" s="34">
        <v>70000</v>
      </c>
      <c r="I121" s="48">
        <v>0</v>
      </c>
      <c r="J121" s="49">
        <v>70000</v>
      </c>
      <c r="K121" s="48">
        <v>2009</v>
      </c>
      <c r="L121" s="48">
        <v>5368.48</v>
      </c>
      <c r="M121" s="49">
        <v>2128</v>
      </c>
      <c r="N121" s="48">
        <v>0</v>
      </c>
      <c r="O121" s="48">
        <v>9505.48</v>
      </c>
      <c r="P121" s="50">
        <v>60494.520000000004</v>
      </c>
    </row>
    <row r="122" spans="1:16" ht="24" x14ac:dyDescent="0.2">
      <c r="A122" s="47">
        <v>121</v>
      </c>
      <c r="B122" s="52" t="s">
        <v>119</v>
      </c>
      <c r="C122" s="33" t="s">
        <v>189</v>
      </c>
      <c r="D122" s="33" t="s">
        <v>161</v>
      </c>
      <c r="E122" s="33" t="s">
        <v>117</v>
      </c>
      <c r="F122" s="34" t="s">
        <v>222</v>
      </c>
      <c r="G122" s="33" t="s">
        <v>326</v>
      </c>
      <c r="H122" s="34">
        <v>150000</v>
      </c>
      <c r="I122" s="48">
        <v>0</v>
      </c>
      <c r="J122" s="49">
        <v>150000</v>
      </c>
      <c r="K122" s="48">
        <v>4305</v>
      </c>
      <c r="L122" s="48">
        <v>23866.62</v>
      </c>
      <c r="M122" s="48">
        <v>4560</v>
      </c>
      <c r="N122" s="48">
        <v>0</v>
      </c>
      <c r="O122" s="48">
        <v>32731.62</v>
      </c>
      <c r="P122" s="50">
        <v>117268.38</v>
      </c>
    </row>
    <row r="123" spans="1:16" ht="25.5" x14ac:dyDescent="0.2">
      <c r="A123" s="47">
        <v>122</v>
      </c>
      <c r="B123" s="52" t="s">
        <v>122</v>
      </c>
      <c r="C123" s="33" t="s">
        <v>189</v>
      </c>
      <c r="D123" s="33" t="s">
        <v>123</v>
      </c>
      <c r="E123" s="33" t="s">
        <v>117</v>
      </c>
      <c r="F123" s="34" t="s">
        <v>221</v>
      </c>
      <c r="G123" s="33" t="s">
        <v>326</v>
      </c>
      <c r="H123" s="34">
        <v>50000</v>
      </c>
      <c r="I123" s="48">
        <v>0</v>
      </c>
      <c r="J123" s="49">
        <v>50000</v>
      </c>
      <c r="K123" s="48">
        <v>1435</v>
      </c>
      <c r="L123" s="48">
        <v>1651.48</v>
      </c>
      <c r="M123" s="49">
        <v>1520</v>
      </c>
      <c r="N123" s="48">
        <v>1350.12</v>
      </c>
      <c r="O123" s="48">
        <v>5956.5999999999995</v>
      </c>
      <c r="P123" s="50">
        <v>44043.4</v>
      </c>
    </row>
    <row r="124" spans="1:16" ht="25.5" x14ac:dyDescent="0.2">
      <c r="A124" s="47">
        <v>123</v>
      </c>
      <c r="B124" s="52" t="s">
        <v>200</v>
      </c>
      <c r="C124" s="33" t="s">
        <v>189</v>
      </c>
      <c r="D124" s="33" t="s">
        <v>252</v>
      </c>
      <c r="E124" s="33" t="s">
        <v>117</v>
      </c>
      <c r="F124" s="34" t="s">
        <v>222</v>
      </c>
      <c r="G124" s="33" t="s">
        <v>326</v>
      </c>
      <c r="H124" s="34">
        <v>47000</v>
      </c>
      <c r="I124" s="48">
        <v>0</v>
      </c>
      <c r="J124" s="49">
        <v>47000</v>
      </c>
      <c r="K124" s="48">
        <v>1348.9</v>
      </c>
      <c r="L124" s="48">
        <v>1228.08</v>
      </c>
      <c r="M124" s="48">
        <v>1428.8</v>
      </c>
      <c r="N124" s="48">
        <v>1350.12</v>
      </c>
      <c r="O124" s="48">
        <v>5355.9</v>
      </c>
      <c r="P124" s="50">
        <v>41644.1</v>
      </c>
    </row>
    <row r="125" spans="1:16" ht="24" x14ac:dyDescent="0.2">
      <c r="A125" s="47">
        <v>124</v>
      </c>
      <c r="B125" s="52" t="s">
        <v>113</v>
      </c>
      <c r="C125" s="33" t="s">
        <v>191</v>
      </c>
      <c r="D125" s="33" t="s">
        <v>150</v>
      </c>
      <c r="E125" s="33" t="s">
        <v>117</v>
      </c>
      <c r="F125" s="34" t="s">
        <v>221</v>
      </c>
      <c r="G125" s="33" t="s">
        <v>326</v>
      </c>
      <c r="H125" s="34">
        <v>150000</v>
      </c>
      <c r="I125" s="48">
        <v>0</v>
      </c>
      <c r="J125" s="49">
        <v>150000</v>
      </c>
      <c r="K125" s="48">
        <v>4305</v>
      </c>
      <c r="L125" s="48">
        <v>23866.62</v>
      </c>
      <c r="M125" s="49">
        <v>4560</v>
      </c>
      <c r="N125" s="48">
        <v>5664</v>
      </c>
      <c r="O125" s="48">
        <v>38395.619999999995</v>
      </c>
      <c r="P125" s="50">
        <v>111604.38</v>
      </c>
    </row>
    <row r="126" spans="1:16" ht="25.5" x14ac:dyDescent="0.2">
      <c r="A126" s="47">
        <v>125</v>
      </c>
      <c r="B126" s="52" t="s">
        <v>206</v>
      </c>
      <c r="C126" s="33" t="s">
        <v>162</v>
      </c>
      <c r="D126" s="33" t="s">
        <v>264</v>
      </c>
      <c r="E126" s="33" t="s">
        <v>117</v>
      </c>
      <c r="F126" s="34" t="s">
        <v>221</v>
      </c>
      <c r="G126" s="33" t="s">
        <v>326</v>
      </c>
      <c r="H126" s="34">
        <v>110000</v>
      </c>
      <c r="I126" s="48">
        <v>0</v>
      </c>
      <c r="J126" s="49">
        <v>110000</v>
      </c>
      <c r="K126" s="48">
        <v>3157</v>
      </c>
      <c r="L126" s="48">
        <v>14457.62</v>
      </c>
      <c r="M126" s="49">
        <v>3344</v>
      </c>
      <c r="N126" s="48">
        <v>0</v>
      </c>
      <c r="O126" s="48">
        <v>20958.620000000003</v>
      </c>
      <c r="P126" s="50">
        <v>89041.38</v>
      </c>
    </row>
    <row r="127" spans="1:16" ht="25.5" x14ac:dyDescent="0.2">
      <c r="A127" s="47">
        <v>126</v>
      </c>
      <c r="B127" s="52" t="s">
        <v>265</v>
      </c>
      <c r="C127" s="33" t="s">
        <v>162</v>
      </c>
      <c r="D127" s="33" t="s">
        <v>266</v>
      </c>
      <c r="E127" s="33" t="s">
        <v>117</v>
      </c>
      <c r="F127" s="34" t="s">
        <v>222</v>
      </c>
      <c r="G127" s="33" t="s">
        <v>326</v>
      </c>
      <c r="H127" s="34">
        <v>110000</v>
      </c>
      <c r="I127" s="48">
        <v>0</v>
      </c>
      <c r="J127" s="49">
        <v>110000</v>
      </c>
      <c r="K127" s="48">
        <v>3157</v>
      </c>
      <c r="L127" s="48">
        <v>14457.62</v>
      </c>
      <c r="M127" s="48">
        <v>3344</v>
      </c>
      <c r="N127" s="48">
        <v>0</v>
      </c>
      <c r="O127" s="48">
        <v>20958.620000000003</v>
      </c>
      <c r="P127" s="50">
        <v>89041.38</v>
      </c>
    </row>
    <row r="128" spans="1:16" ht="25.5" x14ac:dyDescent="0.2">
      <c r="A128" s="47">
        <v>127</v>
      </c>
      <c r="B128" s="52" t="s">
        <v>229</v>
      </c>
      <c r="C128" s="33" t="s">
        <v>162</v>
      </c>
      <c r="D128" s="33" t="s">
        <v>228</v>
      </c>
      <c r="E128" s="33" t="s">
        <v>117</v>
      </c>
      <c r="F128" s="34" t="s">
        <v>221</v>
      </c>
      <c r="G128" s="33" t="s">
        <v>326</v>
      </c>
      <c r="H128" s="34">
        <v>45000</v>
      </c>
      <c r="I128" s="48">
        <v>0</v>
      </c>
      <c r="J128" s="49">
        <v>45000</v>
      </c>
      <c r="K128" s="48">
        <v>1291.5</v>
      </c>
      <c r="L128" s="48">
        <v>1148.33</v>
      </c>
      <c r="M128" s="49">
        <v>1368</v>
      </c>
      <c r="N128" s="48">
        <v>718</v>
      </c>
      <c r="O128" s="48">
        <v>4525.83</v>
      </c>
      <c r="P128" s="50">
        <v>40474.17</v>
      </c>
    </row>
    <row r="129" spans="1:16" ht="25.5" x14ac:dyDescent="0.2">
      <c r="A129" s="47">
        <v>128</v>
      </c>
      <c r="B129" s="52" t="s">
        <v>230</v>
      </c>
      <c r="C129" s="33" t="s">
        <v>162</v>
      </c>
      <c r="D129" s="33" t="s">
        <v>231</v>
      </c>
      <c r="E129" s="33" t="s">
        <v>117</v>
      </c>
      <c r="F129" s="34" t="s">
        <v>221</v>
      </c>
      <c r="G129" s="33" t="s">
        <v>326</v>
      </c>
      <c r="H129" s="34">
        <v>45000</v>
      </c>
      <c r="I129" s="48">
        <v>0</v>
      </c>
      <c r="J129" s="49">
        <v>45000</v>
      </c>
      <c r="K129" s="48">
        <v>1291.5</v>
      </c>
      <c r="L129" s="48">
        <v>1148.33</v>
      </c>
      <c r="M129" s="48">
        <v>1368</v>
      </c>
      <c r="N129" s="48">
        <v>0</v>
      </c>
      <c r="O129" s="48">
        <v>3807.83</v>
      </c>
      <c r="P129" s="50">
        <v>41192.17</v>
      </c>
    </row>
    <row r="130" spans="1:16" ht="24" x14ac:dyDescent="0.2">
      <c r="A130" s="47">
        <v>129</v>
      </c>
      <c r="B130" s="52" t="s">
        <v>205</v>
      </c>
      <c r="C130" s="33" t="s">
        <v>162</v>
      </c>
      <c r="D130" s="33" t="s">
        <v>228</v>
      </c>
      <c r="E130" s="33" t="s">
        <v>117</v>
      </c>
      <c r="F130" s="34" t="s">
        <v>221</v>
      </c>
      <c r="G130" s="33" t="s">
        <v>326</v>
      </c>
      <c r="H130" s="34">
        <v>45000</v>
      </c>
      <c r="I130" s="48">
        <v>0</v>
      </c>
      <c r="J130" s="49">
        <v>45000</v>
      </c>
      <c r="K130" s="48">
        <v>1291.5</v>
      </c>
      <c r="L130" s="48">
        <v>1148.33</v>
      </c>
      <c r="M130" s="49">
        <v>1368</v>
      </c>
      <c r="N130" s="48">
        <v>0</v>
      </c>
      <c r="O130" s="48">
        <v>3807.83</v>
      </c>
      <c r="P130" s="50">
        <v>41192.17</v>
      </c>
    </row>
    <row r="131" spans="1:16" ht="25.5" x14ac:dyDescent="0.2">
      <c r="A131" s="47">
        <v>130</v>
      </c>
      <c r="B131" s="52" t="s">
        <v>248</v>
      </c>
      <c r="C131" s="33" t="s">
        <v>162</v>
      </c>
      <c r="D131" s="33" t="s">
        <v>207</v>
      </c>
      <c r="E131" s="33" t="s">
        <v>117</v>
      </c>
      <c r="F131" s="34" t="s">
        <v>221</v>
      </c>
      <c r="G131" s="33" t="s">
        <v>326</v>
      </c>
      <c r="H131" s="34">
        <v>45000</v>
      </c>
      <c r="I131" s="48">
        <v>0</v>
      </c>
      <c r="J131" s="49">
        <v>45000</v>
      </c>
      <c r="K131" s="48">
        <v>1291.5</v>
      </c>
      <c r="L131" s="48">
        <v>1148.33</v>
      </c>
      <c r="M131" s="49">
        <v>1368</v>
      </c>
      <c r="N131" s="48">
        <v>0</v>
      </c>
      <c r="O131" s="48">
        <v>3807.83</v>
      </c>
      <c r="P131" s="50">
        <v>41192.17</v>
      </c>
    </row>
    <row r="132" spans="1:16" ht="25.5" x14ac:dyDescent="0.2">
      <c r="A132" s="47">
        <v>131</v>
      </c>
      <c r="B132" s="52" t="s">
        <v>140</v>
      </c>
      <c r="C132" s="33" t="s">
        <v>172</v>
      </c>
      <c r="D132" s="33" t="s">
        <v>102</v>
      </c>
      <c r="E132" s="33" t="s">
        <v>117</v>
      </c>
      <c r="F132" s="34" t="s">
        <v>221</v>
      </c>
      <c r="G132" s="33" t="s">
        <v>326</v>
      </c>
      <c r="H132" s="34">
        <v>70000</v>
      </c>
      <c r="I132" s="48">
        <v>0</v>
      </c>
      <c r="J132" s="49">
        <v>70000</v>
      </c>
      <c r="K132" s="48">
        <v>2009</v>
      </c>
      <c r="L132" s="48">
        <v>5368.48</v>
      </c>
      <c r="M132" s="48">
        <v>2128</v>
      </c>
      <c r="N132" s="48">
        <v>0</v>
      </c>
      <c r="O132" s="48">
        <v>9505.48</v>
      </c>
      <c r="P132" s="50">
        <v>60494.520000000004</v>
      </c>
    </row>
    <row r="133" spans="1:16" ht="25.5" x14ac:dyDescent="0.2">
      <c r="A133" s="47">
        <v>132</v>
      </c>
      <c r="B133" s="52" t="s">
        <v>217</v>
      </c>
      <c r="C133" s="33" t="s">
        <v>172</v>
      </c>
      <c r="D133" s="33" t="s">
        <v>72</v>
      </c>
      <c r="E133" s="33" t="s">
        <v>117</v>
      </c>
      <c r="F133" s="34" t="s">
        <v>221</v>
      </c>
      <c r="G133" s="33" t="s">
        <v>326</v>
      </c>
      <c r="H133" s="34">
        <v>50000</v>
      </c>
      <c r="I133" s="48">
        <v>0</v>
      </c>
      <c r="J133" s="49">
        <v>50000</v>
      </c>
      <c r="K133" s="48">
        <v>1435</v>
      </c>
      <c r="L133" s="48">
        <v>1854</v>
      </c>
      <c r="M133" s="49">
        <v>1520</v>
      </c>
      <c r="N133" s="48">
        <v>0</v>
      </c>
      <c r="O133" s="48">
        <v>4809</v>
      </c>
      <c r="P133" s="50">
        <v>45191</v>
      </c>
    </row>
    <row r="134" spans="1:16" ht="25.5" x14ac:dyDescent="0.2">
      <c r="A134" s="47">
        <v>133</v>
      </c>
      <c r="B134" s="52" t="s">
        <v>254</v>
      </c>
      <c r="C134" s="33" t="s">
        <v>172</v>
      </c>
      <c r="D134" s="33" t="s">
        <v>72</v>
      </c>
      <c r="E134" s="33" t="s">
        <v>117</v>
      </c>
      <c r="F134" s="34" t="s">
        <v>221</v>
      </c>
      <c r="G134" s="33" t="s">
        <v>326</v>
      </c>
      <c r="H134" s="34">
        <v>45000</v>
      </c>
      <c r="I134" s="48">
        <v>0</v>
      </c>
      <c r="J134" s="49">
        <v>45000</v>
      </c>
      <c r="K134" s="48">
        <v>1291.5</v>
      </c>
      <c r="L134" s="48">
        <v>1148.33</v>
      </c>
      <c r="M134" s="48">
        <v>1368</v>
      </c>
      <c r="N134" s="48">
        <v>0</v>
      </c>
      <c r="O134" s="48">
        <v>3807.83</v>
      </c>
      <c r="P134" s="50">
        <v>41192.17</v>
      </c>
    </row>
    <row r="135" spans="1:16" ht="25.5" x14ac:dyDescent="0.2">
      <c r="A135" s="47">
        <v>134</v>
      </c>
      <c r="B135" s="52" t="s">
        <v>121</v>
      </c>
      <c r="C135" s="33" t="s">
        <v>193</v>
      </c>
      <c r="D135" s="33" t="s">
        <v>216</v>
      </c>
      <c r="E135" s="33" t="s">
        <v>117</v>
      </c>
      <c r="F135" s="34" t="s">
        <v>221</v>
      </c>
      <c r="G135" s="33" t="s">
        <v>326</v>
      </c>
      <c r="H135" s="34">
        <v>120000</v>
      </c>
      <c r="I135" s="48">
        <v>0</v>
      </c>
      <c r="J135" s="49">
        <v>120000</v>
      </c>
      <c r="K135" s="48">
        <v>3444</v>
      </c>
      <c r="L135" s="48">
        <v>16809.87</v>
      </c>
      <c r="M135" s="49">
        <v>3648</v>
      </c>
      <c r="N135" s="48">
        <v>100</v>
      </c>
      <c r="O135" s="48">
        <v>24001.87</v>
      </c>
      <c r="P135" s="50">
        <v>95998.13</v>
      </c>
    </row>
    <row r="136" spans="1:16" ht="25.5" x14ac:dyDescent="0.2">
      <c r="A136" s="47">
        <v>135</v>
      </c>
      <c r="B136" s="52" t="s">
        <v>120</v>
      </c>
      <c r="C136" s="33" t="s">
        <v>192</v>
      </c>
      <c r="D136" s="33" t="s">
        <v>194</v>
      </c>
      <c r="E136" s="33" t="s">
        <v>117</v>
      </c>
      <c r="F136" s="34" t="s">
        <v>221</v>
      </c>
      <c r="G136" s="33" t="s">
        <v>326</v>
      </c>
      <c r="H136" s="34">
        <v>50000</v>
      </c>
      <c r="I136" s="48">
        <v>0</v>
      </c>
      <c r="J136" s="49">
        <v>50000</v>
      </c>
      <c r="K136" s="48">
        <v>1435</v>
      </c>
      <c r="L136" s="48">
        <v>1854</v>
      </c>
      <c r="M136" s="49">
        <v>1520</v>
      </c>
      <c r="N136" s="48">
        <v>100</v>
      </c>
      <c r="O136" s="48">
        <v>4909</v>
      </c>
      <c r="P136" s="50">
        <v>45091</v>
      </c>
    </row>
    <row r="137" spans="1:16" ht="25.5" x14ac:dyDescent="0.2">
      <c r="A137" s="47">
        <v>136</v>
      </c>
      <c r="B137" s="52" t="s">
        <v>141</v>
      </c>
      <c r="C137" s="33" t="s">
        <v>192</v>
      </c>
      <c r="D137" s="33" t="s">
        <v>194</v>
      </c>
      <c r="E137" s="33" t="s">
        <v>117</v>
      </c>
      <c r="F137" s="34" t="s">
        <v>222</v>
      </c>
      <c r="G137" s="33" t="s">
        <v>326</v>
      </c>
      <c r="H137" s="34">
        <v>50000</v>
      </c>
      <c r="I137" s="48">
        <v>0</v>
      </c>
      <c r="J137" s="49">
        <v>50000</v>
      </c>
      <c r="K137" s="48">
        <v>1435</v>
      </c>
      <c r="L137" s="48">
        <v>1854</v>
      </c>
      <c r="M137" s="48">
        <v>1520</v>
      </c>
      <c r="N137" s="48">
        <v>0</v>
      </c>
      <c r="O137" s="48">
        <v>4809</v>
      </c>
      <c r="P137" s="50">
        <v>45191</v>
      </c>
    </row>
    <row r="138" spans="1:16" ht="25.5" x14ac:dyDescent="0.2">
      <c r="A138" s="47">
        <v>137</v>
      </c>
      <c r="B138" s="52" t="s">
        <v>157</v>
      </c>
      <c r="C138" s="33" t="s">
        <v>192</v>
      </c>
      <c r="D138" s="33" t="s">
        <v>194</v>
      </c>
      <c r="E138" s="33" t="s">
        <v>117</v>
      </c>
      <c r="F138" s="34" t="s">
        <v>221</v>
      </c>
      <c r="G138" s="33" t="s">
        <v>326</v>
      </c>
      <c r="H138" s="34">
        <v>50000</v>
      </c>
      <c r="I138" s="48">
        <v>0</v>
      </c>
      <c r="J138" s="49">
        <v>50000</v>
      </c>
      <c r="K138" s="48">
        <v>1435</v>
      </c>
      <c r="L138" s="48">
        <v>1854</v>
      </c>
      <c r="M138" s="49">
        <v>1520</v>
      </c>
      <c r="N138" s="48">
        <v>100</v>
      </c>
      <c r="O138" s="48">
        <v>4909</v>
      </c>
      <c r="P138" s="50">
        <v>45091</v>
      </c>
    </row>
    <row r="139" spans="1:16" ht="25.5" x14ac:dyDescent="0.2">
      <c r="A139" s="47">
        <v>138</v>
      </c>
      <c r="B139" s="52" t="s">
        <v>202</v>
      </c>
      <c r="C139" s="33" t="s">
        <v>192</v>
      </c>
      <c r="D139" s="33" t="s">
        <v>194</v>
      </c>
      <c r="E139" s="33" t="s">
        <v>117</v>
      </c>
      <c r="F139" s="34" t="s">
        <v>221</v>
      </c>
      <c r="G139" s="33" t="s">
        <v>326</v>
      </c>
      <c r="H139" s="34">
        <v>50000</v>
      </c>
      <c r="I139" s="48">
        <v>0</v>
      </c>
      <c r="J139" s="49">
        <v>50000</v>
      </c>
      <c r="K139" s="48">
        <v>1435</v>
      </c>
      <c r="L139" s="48">
        <v>1854</v>
      </c>
      <c r="M139" s="48">
        <v>1520</v>
      </c>
      <c r="N139" s="48">
        <v>100</v>
      </c>
      <c r="O139" s="48">
        <v>4909</v>
      </c>
      <c r="P139" s="50">
        <v>45091</v>
      </c>
    </row>
    <row r="140" spans="1:16" ht="25.5" x14ac:dyDescent="0.2">
      <c r="A140" s="47">
        <v>139</v>
      </c>
      <c r="B140" s="52" t="s">
        <v>203</v>
      </c>
      <c r="C140" s="33" t="s">
        <v>192</v>
      </c>
      <c r="D140" s="33" t="s">
        <v>194</v>
      </c>
      <c r="E140" s="33" t="s">
        <v>117</v>
      </c>
      <c r="F140" s="34" t="s">
        <v>222</v>
      </c>
      <c r="G140" s="33" t="s">
        <v>326</v>
      </c>
      <c r="H140" s="34">
        <v>50000</v>
      </c>
      <c r="I140" s="48">
        <v>0</v>
      </c>
      <c r="J140" s="49">
        <v>50000</v>
      </c>
      <c r="K140" s="48">
        <v>1435</v>
      </c>
      <c r="L140" s="48">
        <v>1854</v>
      </c>
      <c r="M140" s="49">
        <v>1520</v>
      </c>
      <c r="N140" s="48">
        <v>100</v>
      </c>
      <c r="O140" s="48">
        <v>4909</v>
      </c>
      <c r="P140" s="50">
        <v>45091</v>
      </c>
    </row>
    <row r="141" spans="1:16" ht="25.5" x14ac:dyDescent="0.2">
      <c r="A141" s="47">
        <v>140</v>
      </c>
      <c r="B141" s="52" t="s">
        <v>257</v>
      </c>
      <c r="C141" s="33" t="s">
        <v>192</v>
      </c>
      <c r="D141" s="33" t="s">
        <v>194</v>
      </c>
      <c r="E141" s="33" t="s">
        <v>117</v>
      </c>
      <c r="F141" s="34" t="s">
        <v>221</v>
      </c>
      <c r="G141" s="33" t="s">
        <v>326</v>
      </c>
      <c r="H141" s="34">
        <v>50000</v>
      </c>
      <c r="I141" s="48">
        <v>0</v>
      </c>
      <c r="J141" s="49">
        <v>50000</v>
      </c>
      <c r="K141" s="48">
        <v>1435</v>
      </c>
      <c r="L141" s="48">
        <v>1854</v>
      </c>
      <c r="M141" s="49">
        <v>1520</v>
      </c>
      <c r="N141" s="48">
        <v>0</v>
      </c>
      <c r="O141" s="48">
        <v>4809</v>
      </c>
      <c r="P141" s="50">
        <v>45191</v>
      </c>
    </row>
    <row r="142" spans="1:16" ht="24" x14ac:dyDescent="0.2">
      <c r="A142" s="47">
        <v>141</v>
      </c>
      <c r="B142" s="52" t="s">
        <v>258</v>
      </c>
      <c r="C142" s="33" t="s">
        <v>192</v>
      </c>
      <c r="D142" s="33" t="s">
        <v>194</v>
      </c>
      <c r="E142" s="33" t="s">
        <v>117</v>
      </c>
      <c r="F142" s="34" t="s">
        <v>221</v>
      </c>
      <c r="G142" s="33" t="s">
        <v>326</v>
      </c>
      <c r="H142" s="34">
        <v>50000</v>
      </c>
      <c r="I142" s="48">
        <v>0</v>
      </c>
      <c r="J142" s="49">
        <v>50000</v>
      </c>
      <c r="K142" s="48">
        <v>1435</v>
      </c>
      <c r="L142" s="48">
        <v>1651.48</v>
      </c>
      <c r="M142" s="48">
        <v>1520</v>
      </c>
      <c r="N142" s="48">
        <v>1350.12</v>
      </c>
      <c r="O142" s="48">
        <v>5956.5999999999995</v>
      </c>
      <c r="P142" s="50">
        <v>44043.4</v>
      </c>
    </row>
    <row r="143" spans="1:16" ht="25.5" x14ac:dyDescent="0.2">
      <c r="A143" s="47">
        <v>142</v>
      </c>
      <c r="B143" s="52" t="s">
        <v>132</v>
      </c>
      <c r="C143" s="33" t="s">
        <v>173</v>
      </c>
      <c r="D143" s="33" t="s">
        <v>133</v>
      </c>
      <c r="E143" s="33" t="s">
        <v>117</v>
      </c>
      <c r="F143" s="34" t="s">
        <v>221</v>
      </c>
      <c r="G143" s="33" t="s">
        <v>326</v>
      </c>
      <c r="H143" s="34">
        <v>110000</v>
      </c>
      <c r="I143" s="48">
        <v>0</v>
      </c>
      <c r="J143" s="49">
        <v>110000</v>
      </c>
      <c r="K143" s="48">
        <v>3157</v>
      </c>
      <c r="L143" s="48">
        <v>14457.62</v>
      </c>
      <c r="M143" s="49">
        <v>3344</v>
      </c>
      <c r="N143" s="48">
        <v>5100</v>
      </c>
      <c r="O143" s="48">
        <v>26058.620000000003</v>
      </c>
      <c r="P143" s="50">
        <v>83941.38</v>
      </c>
    </row>
    <row r="144" spans="1:16" ht="25.5" x14ac:dyDescent="0.2">
      <c r="A144" s="47">
        <v>143</v>
      </c>
      <c r="B144" s="52" t="s">
        <v>218</v>
      </c>
      <c r="C144" s="33" t="s">
        <v>173</v>
      </c>
      <c r="D144" s="33" t="s">
        <v>219</v>
      </c>
      <c r="E144" s="33" t="s">
        <v>117</v>
      </c>
      <c r="F144" s="34" t="s">
        <v>221</v>
      </c>
      <c r="G144" s="33" t="s">
        <v>326</v>
      </c>
      <c r="H144" s="34">
        <v>65000</v>
      </c>
      <c r="I144" s="48">
        <v>0</v>
      </c>
      <c r="J144" s="49">
        <v>65000</v>
      </c>
      <c r="K144" s="48">
        <v>1865.5</v>
      </c>
      <c r="L144" s="48">
        <v>4427.58</v>
      </c>
      <c r="M144" s="48">
        <v>1976</v>
      </c>
      <c r="N144" s="48">
        <v>100</v>
      </c>
      <c r="O144" s="48">
        <v>8369.08</v>
      </c>
      <c r="P144" s="50">
        <v>56630.92</v>
      </c>
    </row>
    <row r="145" spans="1:16" ht="25.5" x14ac:dyDescent="0.2">
      <c r="A145" s="47">
        <v>144</v>
      </c>
      <c r="B145" s="52" t="s">
        <v>143</v>
      </c>
      <c r="C145" s="33" t="s">
        <v>173</v>
      </c>
      <c r="D145" s="33" t="s">
        <v>249</v>
      </c>
      <c r="E145" s="33" t="s">
        <v>117</v>
      </c>
      <c r="F145" s="34" t="s">
        <v>221</v>
      </c>
      <c r="G145" s="33" t="s">
        <v>326</v>
      </c>
      <c r="H145" s="34">
        <v>65000</v>
      </c>
      <c r="I145" s="48">
        <v>0</v>
      </c>
      <c r="J145" s="49">
        <v>65000</v>
      </c>
      <c r="K145" s="48">
        <v>1865.5</v>
      </c>
      <c r="L145" s="48">
        <v>4427.58</v>
      </c>
      <c r="M145" s="49">
        <v>1976</v>
      </c>
      <c r="N145" s="48">
        <v>2100</v>
      </c>
      <c r="O145" s="48">
        <v>10369.08</v>
      </c>
      <c r="P145" s="50">
        <v>54630.92</v>
      </c>
    </row>
    <row r="146" spans="1:16" ht="25.5" x14ac:dyDescent="0.2">
      <c r="A146" s="47">
        <v>145</v>
      </c>
      <c r="B146" s="52" t="s">
        <v>142</v>
      </c>
      <c r="C146" s="33" t="s">
        <v>173</v>
      </c>
      <c r="D146" s="33" t="s">
        <v>249</v>
      </c>
      <c r="E146" s="33" t="s">
        <v>117</v>
      </c>
      <c r="F146" s="34" t="s">
        <v>221</v>
      </c>
      <c r="G146" s="33" t="s">
        <v>326</v>
      </c>
      <c r="H146" s="34">
        <v>65000</v>
      </c>
      <c r="I146" s="48">
        <v>0</v>
      </c>
      <c r="J146" s="49">
        <v>65000</v>
      </c>
      <c r="K146" s="48">
        <v>1865.5</v>
      </c>
      <c r="L146" s="48">
        <v>4427.58</v>
      </c>
      <c r="M146" s="49">
        <v>1976</v>
      </c>
      <c r="N146" s="48">
        <v>3100</v>
      </c>
      <c r="O146" s="48">
        <v>11369.08</v>
      </c>
      <c r="P146" s="50">
        <v>53630.92</v>
      </c>
    </row>
    <row r="147" spans="1:16" ht="25.5" x14ac:dyDescent="0.2">
      <c r="A147" s="47">
        <v>146</v>
      </c>
      <c r="B147" s="52" t="s">
        <v>131</v>
      </c>
      <c r="C147" s="33" t="s">
        <v>173</v>
      </c>
      <c r="D147" s="33" t="s">
        <v>249</v>
      </c>
      <c r="E147" s="33" t="s">
        <v>117</v>
      </c>
      <c r="F147" s="34" t="s">
        <v>222</v>
      </c>
      <c r="G147" s="33" t="s">
        <v>326</v>
      </c>
      <c r="H147" s="34">
        <v>65000</v>
      </c>
      <c r="I147" s="48">
        <v>0</v>
      </c>
      <c r="J147" s="49">
        <v>65000</v>
      </c>
      <c r="K147" s="48">
        <v>1865.5</v>
      </c>
      <c r="L147" s="48">
        <v>4427.58</v>
      </c>
      <c r="M147" s="48">
        <v>1976</v>
      </c>
      <c r="N147" s="48">
        <v>100</v>
      </c>
      <c r="O147" s="48">
        <v>8369.08</v>
      </c>
      <c r="P147" s="50">
        <v>56630.92</v>
      </c>
    </row>
    <row r="148" spans="1:16" ht="25.5" x14ac:dyDescent="0.2">
      <c r="A148" s="47">
        <v>147</v>
      </c>
      <c r="B148" s="52" t="s">
        <v>250</v>
      </c>
      <c r="C148" s="33" t="s">
        <v>173</v>
      </c>
      <c r="D148" s="33" t="s">
        <v>249</v>
      </c>
      <c r="E148" s="33" t="s">
        <v>117</v>
      </c>
      <c r="F148" s="34" t="s">
        <v>221</v>
      </c>
      <c r="G148" s="33" t="s">
        <v>326</v>
      </c>
      <c r="H148" s="34">
        <v>65000</v>
      </c>
      <c r="I148" s="48">
        <v>0</v>
      </c>
      <c r="J148" s="49">
        <v>65000</v>
      </c>
      <c r="K148" s="48">
        <v>1865.5</v>
      </c>
      <c r="L148" s="48">
        <v>4427.58</v>
      </c>
      <c r="M148" s="49">
        <v>1976</v>
      </c>
      <c r="N148" s="48">
        <v>100</v>
      </c>
      <c r="O148" s="48">
        <v>8369.08</v>
      </c>
      <c r="P148" s="50">
        <v>56630.92</v>
      </c>
    </row>
    <row r="149" spans="1:16" ht="24" x14ac:dyDescent="0.2">
      <c r="A149" s="47">
        <v>148</v>
      </c>
      <c r="B149" s="52" t="s">
        <v>251</v>
      </c>
      <c r="C149" s="33" t="s">
        <v>173</v>
      </c>
      <c r="D149" s="33" t="s">
        <v>249</v>
      </c>
      <c r="E149" s="33" t="s">
        <v>117</v>
      </c>
      <c r="F149" s="34" t="s">
        <v>222</v>
      </c>
      <c r="G149" s="33" t="s">
        <v>326</v>
      </c>
      <c r="H149" s="34">
        <v>65000</v>
      </c>
      <c r="I149" s="48">
        <v>0</v>
      </c>
      <c r="J149" s="49">
        <v>65000</v>
      </c>
      <c r="K149" s="48">
        <v>1865.5</v>
      </c>
      <c r="L149" s="48">
        <v>4427.58</v>
      </c>
      <c r="M149" s="48">
        <v>1976</v>
      </c>
      <c r="N149" s="48">
        <v>100</v>
      </c>
      <c r="O149" s="48">
        <v>8369.08</v>
      </c>
      <c r="P149" s="50">
        <v>56630.92</v>
      </c>
    </row>
    <row r="150" spans="1:16" ht="25.5" x14ac:dyDescent="0.2">
      <c r="A150" s="47">
        <v>149</v>
      </c>
      <c r="B150" s="52" t="s">
        <v>282</v>
      </c>
      <c r="C150" s="33" t="s">
        <v>172</v>
      </c>
      <c r="D150" s="33" t="s">
        <v>283</v>
      </c>
      <c r="E150" s="33" t="s">
        <v>117</v>
      </c>
      <c r="F150" s="34" t="s">
        <v>221</v>
      </c>
      <c r="G150" s="33" t="s">
        <v>326</v>
      </c>
      <c r="H150" s="34">
        <v>45000</v>
      </c>
      <c r="I150" s="48">
        <v>0</v>
      </c>
      <c r="J150" s="49">
        <v>45000</v>
      </c>
      <c r="K150" s="48">
        <v>1291.5</v>
      </c>
      <c r="L150" s="48">
        <v>4428.58</v>
      </c>
      <c r="M150" s="49">
        <v>1368</v>
      </c>
      <c r="N150" s="48">
        <v>101</v>
      </c>
      <c r="O150" s="48">
        <v>7189.08</v>
      </c>
      <c r="P150" s="50">
        <v>37810.92</v>
      </c>
    </row>
    <row r="151" spans="1:16" ht="25.5" x14ac:dyDescent="0.2">
      <c r="A151" s="47">
        <v>150</v>
      </c>
      <c r="B151" s="52" t="s">
        <v>284</v>
      </c>
      <c r="C151" s="33" t="s">
        <v>172</v>
      </c>
      <c r="D151" s="33" t="s">
        <v>283</v>
      </c>
      <c r="E151" s="33" t="s">
        <v>117</v>
      </c>
      <c r="F151" s="34" t="s">
        <v>222</v>
      </c>
      <c r="G151" s="33" t="s">
        <v>326</v>
      </c>
      <c r="H151" s="34">
        <v>45000</v>
      </c>
      <c r="I151" s="48">
        <v>0</v>
      </c>
      <c r="J151" s="49">
        <v>45000</v>
      </c>
      <c r="K151" s="48">
        <v>1291.5</v>
      </c>
      <c r="L151" s="48">
        <v>4429.58</v>
      </c>
      <c r="M151" s="49">
        <v>1368</v>
      </c>
      <c r="N151" s="48">
        <v>102</v>
      </c>
      <c r="O151" s="48">
        <v>7191.08</v>
      </c>
      <c r="P151" s="50">
        <v>37808.92</v>
      </c>
    </row>
    <row r="152" spans="1:16" ht="25.5" x14ac:dyDescent="0.2">
      <c r="A152" s="47">
        <v>151</v>
      </c>
      <c r="B152" s="52" t="s">
        <v>126</v>
      </c>
      <c r="C152" s="33" t="s">
        <v>176</v>
      </c>
      <c r="D152" s="33" t="s">
        <v>159</v>
      </c>
      <c r="E152" s="33" t="s">
        <v>117</v>
      </c>
      <c r="F152" s="34" t="s">
        <v>221</v>
      </c>
      <c r="G152" s="33" t="s">
        <v>327</v>
      </c>
      <c r="H152" s="34">
        <v>150000</v>
      </c>
      <c r="I152" s="48">
        <v>0</v>
      </c>
      <c r="J152" s="49">
        <v>150000</v>
      </c>
      <c r="K152" s="48">
        <v>4305</v>
      </c>
      <c r="L152" s="48">
        <v>23866.62</v>
      </c>
      <c r="M152" s="49">
        <v>4560</v>
      </c>
      <c r="N152" s="48">
        <v>1516</v>
      </c>
      <c r="O152" s="48">
        <v>34247.619999999995</v>
      </c>
      <c r="P152" s="50">
        <v>115752.38</v>
      </c>
    </row>
    <row r="153" spans="1:16" ht="25.5" x14ac:dyDescent="0.2">
      <c r="A153" s="47">
        <v>152</v>
      </c>
      <c r="B153" s="52" t="s">
        <v>107</v>
      </c>
      <c r="C153" s="33" t="s">
        <v>172</v>
      </c>
      <c r="D153" s="33" t="s">
        <v>186</v>
      </c>
      <c r="E153" s="33" t="s">
        <v>48</v>
      </c>
      <c r="F153" s="34" t="s">
        <v>221</v>
      </c>
      <c r="G153" s="33" t="s">
        <v>328</v>
      </c>
      <c r="H153" s="34">
        <v>105000</v>
      </c>
      <c r="I153" s="48">
        <v>0</v>
      </c>
      <c r="J153" s="49">
        <v>105000</v>
      </c>
      <c r="K153" s="48">
        <v>3013.5</v>
      </c>
      <c r="L153" s="48">
        <v>22448.27</v>
      </c>
      <c r="M153" s="49">
        <v>3192</v>
      </c>
      <c r="N153" s="48">
        <v>0</v>
      </c>
      <c r="O153" s="48">
        <v>28653.77</v>
      </c>
      <c r="P153" s="50">
        <v>76346.23</v>
      </c>
    </row>
    <row r="154" spans="1:16" ht="25.5" x14ac:dyDescent="0.2">
      <c r="A154" s="47">
        <v>153</v>
      </c>
      <c r="B154" s="52" t="s">
        <v>148</v>
      </c>
      <c r="C154" s="33" t="s">
        <v>172</v>
      </c>
      <c r="D154" s="33" t="s">
        <v>187</v>
      </c>
      <c r="E154" s="33" t="s">
        <v>48</v>
      </c>
      <c r="F154" s="34" t="s">
        <v>221</v>
      </c>
      <c r="G154" s="33" t="s">
        <v>328</v>
      </c>
      <c r="H154" s="34">
        <v>50000</v>
      </c>
      <c r="I154" s="48">
        <v>0</v>
      </c>
      <c r="J154" s="49">
        <v>50000</v>
      </c>
      <c r="K154" s="48">
        <v>1435</v>
      </c>
      <c r="L154" s="48">
        <v>10116.36</v>
      </c>
      <c r="M154" s="49">
        <v>1520</v>
      </c>
      <c r="N154" s="48">
        <v>0</v>
      </c>
      <c r="O154" s="48">
        <v>13071.36</v>
      </c>
      <c r="P154" s="50">
        <v>36928.639999999999</v>
      </c>
    </row>
    <row r="155" spans="1:16" ht="25.5" x14ac:dyDescent="0.2">
      <c r="A155" s="47">
        <v>154</v>
      </c>
      <c r="B155" s="52" t="s">
        <v>136</v>
      </c>
      <c r="C155" s="33" t="s">
        <v>172</v>
      </c>
      <c r="D155" s="33" t="s">
        <v>104</v>
      </c>
      <c r="E155" s="33" t="s">
        <v>49</v>
      </c>
      <c r="F155" s="34" t="s">
        <v>221</v>
      </c>
      <c r="G155" s="33" t="s">
        <v>328</v>
      </c>
      <c r="H155" s="34">
        <v>10000</v>
      </c>
      <c r="I155" s="48">
        <v>0</v>
      </c>
      <c r="J155" s="49">
        <v>10000</v>
      </c>
      <c r="K155" s="48">
        <v>287</v>
      </c>
      <c r="L155" s="48">
        <v>1148.33</v>
      </c>
      <c r="M155" s="49">
        <v>304</v>
      </c>
      <c r="N155" s="48">
        <v>0</v>
      </c>
      <c r="O155" s="48">
        <v>1739.33</v>
      </c>
      <c r="P155" s="50">
        <v>8260.67</v>
      </c>
    </row>
    <row r="156" spans="1:16" ht="24" x14ac:dyDescent="0.2">
      <c r="A156" s="47">
        <v>155</v>
      </c>
      <c r="B156" s="52" t="s">
        <v>12</v>
      </c>
      <c r="C156" s="33" t="s">
        <v>163</v>
      </c>
      <c r="D156" s="33" t="s">
        <v>237</v>
      </c>
      <c r="E156" s="33" t="s">
        <v>48</v>
      </c>
      <c r="F156" s="34" t="s">
        <v>221</v>
      </c>
      <c r="G156" s="33" t="s">
        <v>328</v>
      </c>
      <c r="H156" s="34">
        <v>30000</v>
      </c>
      <c r="I156" s="48">
        <v>0</v>
      </c>
      <c r="J156" s="49">
        <v>30000</v>
      </c>
      <c r="K156" s="48">
        <v>861</v>
      </c>
      <c r="L156" s="48">
        <v>7056.75</v>
      </c>
      <c r="M156" s="49">
        <v>912</v>
      </c>
      <c r="N156" s="48">
        <v>0</v>
      </c>
      <c r="O156" s="48">
        <v>8829.75</v>
      </c>
      <c r="P156" s="50">
        <v>21170.25</v>
      </c>
    </row>
    <row r="157" spans="1:16" ht="25.5" x14ac:dyDescent="0.2">
      <c r="A157" s="47">
        <v>156</v>
      </c>
      <c r="B157" s="52" t="s">
        <v>85</v>
      </c>
      <c r="C157" s="33" t="s">
        <v>162</v>
      </c>
      <c r="D157" s="33" t="s">
        <v>253</v>
      </c>
      <c r="E157" s="33" t="s">
        <v>49</v>
      </c>
      <c r="F157" s="34" t="s">
        <v>221</v>
      </c>
      <c r="G157" s="33" t="s">
        <v>328</v>
      </c>
      <c r="H157" s="34">
        <v>10000</v>
      </c>
      <c r="I157" s="48">
        <v>0</v>
      </c>
      <c r="J157" s="49">
        <v>10000</v>
      </c>
      <c r="K157" s="48">
        <v>287</v>
      </c>
      <c r="L157" s="48">
        <v>1148.33</v>
      </c>
      <c r="M157" s="49">
        <v>304</v>
      </c>
      <c r="N157" s="48">
        <v>0</v>
      </c>
      <c r="O157" s="48">
        <v>1739.33</v>
      </c>
      <c r="P157" s="50">
        <v>8260.67</v>
      </c>
    </row>
    <row r="158" spans="1:16" ht="25.5" x14ac:dyDescent="0.2">
      <c r="A158" s="47">
        <v>157</v>
      </c>
      <c r="B158" s="52" t="s">
        <v>9</v>
      </c>
      <c r="C158" s="33" t="s">
        <v>176</v>
      </c>
      <c r="D158" s="33" t="s">
        <v>8</v>
      </c>
      <c r="E158" s="33" t="s">
        <v>48</v>
      </c>
      <c r="F158" s="34" t="s">
        <v>221</v>
      </c>
      <c r="G158" s="33" t="s">
        <v>328</v>
      </c>
      <c r="H158" s="34">
        <v>5000</v>
      </c>
      <c r="I158" s="48">
        <v>0</v>
      </c>
      <c r="J158" s="49">
        <v>5000</v>
      </c>
      <c r="K158" s="48">
        <v>143.5</v>
      </c>
      <c r="L158" s="48">
        <v>705.67</v>
      </c>
      <c r="M158" s="49">
        <v>152</v>
      </c>
      <c r="N158" s="48">
        <v>0</v>
      </c>
      <c r="O158" s="48">
        <v>1001.17</v>
      </c>
      <c r="P158" s="50">
        <v>3998.83</v>
      </c>
    </row>
    <row r="159" spans="1:16" ht="25.5" x14ac:dyDescent="0.2">
      <c r="A159" s="47">
        <v>158</v>
      </c>
      <c r="B159" s="52" t="s">
        <v>54</v>
      </c>
      <c r="C159" s="33" t="s">
        <v>176</v>
      </c>
      <c r="D159" s="33" t="s">
        <v>8</v>
      </c>
      <c r="E159" s="33" t="s">
        <v>49</v>
      </c>
      <c r="F159" s="34" t="s">
        <v>221</v>
      </c>
      <c r="G159" s="33" t="s">
        <v>328</v>
      </c>
      <c r="H159" s="34">
        <v>5000</v>
      </c>
      <c r="I159" s="48">
        <v>0</v>
      </c>
      <c r="J159" s="49">
        <v>5000</v>
      </c>
      <c r="K159" s="48">
        <v>143.5</v>
      </c>
      <c r="L159" s="48">
        <v>705.67</v>
      </c>
      <c r="M159" s="49">
        <v>152</v>
      </c>
      <c r="N159" s="48">
        <v>0</v>
      </c>
      <c r="O159" s="48">
        <v>1001.17</v>
      </c>
      <c r="P159" s="50">
        <v>3998.83</v>
      </c>
    </row>
    <row r="160" spans="1:16" ht="25.5" x14ac:dyDescent="0.2">
      <c r="A160" s="47">
        <v>159</v>
      </c>
      <c r="B160" s="52" t="s">
        <v>116</v>
      </c>
      <c r="C160" s="33" t="s">
        <v>176</v>
      </c>
      <c r="D160" s="33" t="s">
        <v>98</v>
      </c>
      <c r="E160" s="33" t="s">
        <v>49</v>
      </c>
      <c r="F160" s="34" t="s">
        <v>222</v>
      </c>
      <c r="G160" s="33" t="s">
        <v>328</v>
      </c>
      <c r="H160" s="34">
        <v>10000</v>
      </c>
      <c r="I160" s="48">
        <v>0</v>
      </c>
      <c r="J160" s="49">
        <v>10000</v>
      </c>
      <c r="K160" s="48">
        <v>287</v>
      </c>
      <c r="L160" s="48">
        <v>1148.33</v>
      </c>
      <c r="M160" s="49">
        <v>304</v>
      </c>
      <c r="N160" s="48">
        <v>0</v>
      </c>
      <c r="O160" s="48">
        <v>1739.33</v>
      </c>
      <c r="P160" s="50">
        <v>8260.67</v>
      </c>
    </row>
    <row r="161" spans="1:16" ht="25.5" x14ac:dyDescent="0.2">
      <c r="A161" s="47">
        <v>160</v>
      </c>
      <c r="B161" s="52" t="s">
        <v>38</v>
      </c>
      <c r="C161" s="33" t="s">
        <v>173</v>
      </c>
      <c r="D161" s="33" t="s">
        <v>255</v>
      </c>
      <c r="E161" s="33" t="s">
        <v>49</v>
      </c>
      <c r="F161" s="34" t="s">
        <v>221</v>
      </c>
      <c r="G161" s="33" t="s">
        <v>328</v>
      </c>
      <c r="H161" s="34">
        <v>40000</v>
      </c>
      <c r="I161" s="48">
        <v>0</v>
      </c>
      <c r="J161" s="49">
        <v>40000</v>
      </c>
      <c r="K161" s="48">
        <v>1148</v>
      </c>
      <c r="L161" s="48">
        <v>9409</v>
      </c>
      <c r="M161" s="49">
        <v>1216</v>
      </c>
      <c r="N161" s="48">
        <v>0</v>
      </c>
      <c r="O161" s="48">
        <v>11773</v>
      </c>
      <c r="P161" s="50">
        <v>28227</v>
      </c>
    </row>
    <row r="162" spans="1:16" ht="25.5" x14ac:dyDescent="0.2">
      <c r="A162" s="53">
        <v>161</v>
      </c>
      <c r="B162" s="54" t="s">
        <v>188</v>
      </c>
      <c r="C162" s="55" t="s">
        <v>173</v>
      </c>
      <c r="D162" s="55" t="s">
        <v>249</v>
      </c>
      <c r="E162" s="55" t="s">
        <v>49</v>
      </c>
      <c r="F162" s="56" t="s">
        <v>221</v>
      </c>
      <c r="G162" s="55" t="s">
        <v>328</v>
      </c>
      <c r="H162" s="56">
        <v>15000</v>
      </c>
      <c r="I162" s="57">
        <v>0</v>
      </c>
      <c r="J162" s="58">
        <v>15000</v>
      </c>
      <c r="K162" s="57">
        <v>430.5</v>
      </c>
      <c r="L162" s="57">
        <v>1854</v>
      </c>
      <c r="M162" s="58">
        <v>456</v>
      </c>
      <c r="N162" s="57">
        <v>0</v>
      </c>
      <c r="O162" s="57">
        <v>2740.5</v>
      </c>
      <c r="P162" s="59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Nomina Vigilancia Mayo 2024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Mayo 2024'!Área_de_impresión</vt:lpstr>
      <vt:lpstr>BaseDeDatos</vt:lpstr>
      <vt:lpstr>'Nomina Vigilancia Mayo 2024'!Títulos_a_imprimir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2024-06-10T13:47:43Z</cp:lastPrinted>
  <dcterms:created xsi:type="dcterms:W3CDTF">2017-10-11T04:49:31Z</dcterms:created>
  <dcterms:modified xsi:type="dcterms:W3CDTF">2024-06-10T16:27:51Z</dcterms:modified>
</cp:coreProperties>
</file>